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QRS_BSHE\"/>
    </mc:Choice>
  </mc:AlternateContent>
  <xr:revisionPtr revIDLastSave="0" documentId="13_ncr:1_{B7426AD7-512B-48D7-86F9-5C8D3682579E}" xr6:coauthVersionLast="45" xr6:coauthVersionMax="45" xr10:uidLastSave="{00000000-0000-0000-0000-000000000000}"/>
  <bookViews>
    <workbookView xWindow="-120" yWindow="-120" windowWidth="29040" windowHeight="15840" tabRatio="677" xr2:uid="{56A750F3-4F68-459C-9B95-875157C84C35}"/>
  </bookViews>
  <sheets>
    <sheet name="Effectifs" sheetId="1" r:id="rId1"/>
    <sheet name="Part des BSHE - résidence" sheetId="12" r:id="rId2"/>
    <sheet name="Durée par lieu résidence" sheetId="13" r:id="rId3"/>
    <sheet name="Ecrêtement 80%" sheetId="11" r:id="rId4"/>
    <sheet name="Age à la liquidation" sheetId="14" r:id="rId5"/>
    <sheet name="Les durées" sheetId="15" r:id="rId6"/>
    <sheet name="Motif de départ" sheetId="16" r:id="rId7"/>
    <sheet name="Genre" sheetId="6" r:id="rId8"/>
    <sheet name="Catégorie hiérarchique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7" l="1"/>
  <c r="E20" i="17"/>
  <c r="D18" i="17"/>
  <c r="D20" i="17"/>
  <c r="C18" i="17"/>
  <c r="C20" i="17"/>
  <c r="E17" i="17"/>
  <c r="E19" i="17"/>
  <c r="D17" i="17"/>
  <c r="D19" i="17"/>
  <c r="C17" i="17"/>
  <c r="C19" i="17"/>
  <c r="C14" i="6"/>
  <c r="D14" i="6"/>
  <c r="C16" i="6"/>
  <c r="D16" i="6"/>
  <c r="E17" i="6"/>
  <c r="D17" i="6"/>
  <c r="C17" i="6"/>
  <c r="E16" i="6"/>
  <c r="E15" i="6"/>
  <c r="D15" i="6"/>
  <c r="C15" i="6"/>
  <c r="E14" i="6"/>
  <c r="E16" i="17" l="1"/>
  <c r="G11" i="17"/>
  <c r="C16" i="17"/>
  <c r="E11" i="17"/>
  <c r="D15" i="17"/>
  <c r="C11" i="17"/>
  <c r="C15" i="17"/>
  <c r="B11" i="17"/>
  <c r="E15" i="17"/>
  <c r="D11" i="17"/>
  <c r="H11" i="17"/>
  <c r="D16" i="17"/>
  <c r="F11" i="17"/>
  <c r="H11" i="15"/>
  <c r="H10" i="15"/>
  <c r="H9" i="15"/>
  <c r="E11" i="15"/>
  <c r="E10" i="15"/>
  <c r="E9" i="15"/>
  <c r="E8" i="14" l="1"/>
  <c r="E7" i="14"/>
  <c r="E6" i="14"/>
</calcChain>
</file>

<file path=xl/sharedStrings.xml><?xml version="1.0" encoding="utf-8"?>
<sst xmlns="http://schemas.openxmlformats.org/spreadsheetml/2006/main" count="128" uniqueCount="51">
  <si>
    <t>FPT</t>
  </si>
  <si>
    <t>FPH</t>
  </si>
  <si>
    <t>Total</t>
  </si>
  <si>
    <t>Total général</t>
  </si>
  <si>
    <t>Ecart</t>
  </si>
  <si>
    <t>Hospitaliers</t>
  </si>
  <si>
    <t>Territoriaux</t>
  </si>
  <si>
    <t>Année de liquidation</t>
  </si>
  <si>
    <t>Résidents DOM</t>
  </si>
  <si>
    <t>Résidents Métropole</t>
  </si>
  <si>
    <t>Non</t>
  </si>
  <si>
    <t>Oui</t>
  </si>
  <si>
    <t>Ecrêté à 80%</t>
  </si>
  <si>
    <t>Part des trimestres écrêtés</t>
  </si>
  <si>
    <t>Stock au 31/12/2019</t>
  </si>
  <si>
    <t>TOTAL</t>
  </si>
  <si>
    <t>dont nouveaux pensionnés 2019</t>
  </si>
  <si>
    <t>Hommes</t>
  </si>
  <si>
    <t>Femmes</t>
  </si>
  <si>
    <t>Invalidité</t>
  </si>
  <si>
    <t>Proportion</t>
  </si>
  <si>
    <t>Durée validée</t>
  </si>
  <si>
    <t>Sans BSHE</t>
  </si>
  <si>
    <t>Avec BSHE</t>
  </si>
  <si>
    <t>Type de durée</t>
  </si>
  <si>
    <t>Durée en constitution</t>
  </si>
  <si>
    <t>Durée d’assurance</t>
  </si>
  <si>
    <t>Autres</t>
  </si>
  <si>
    <t>Motifs familiaux</t>
  </si>
  <si>
    <t>Catégorie sédentaire</t>
  </si>
  <si>
    <t>Carrière longue</t>
  </si>
  <si>
    <t>Catégorie active</t>
  </si>
  <si>
    <t>F</t>
  </si>
  <si>
    <t>M</t>
  </si>
  <si>
    <t>A</t>
  </si>
  <si>
    <t>B</t>
  </si>
  <si>
    <t>C</t>
  </si>
  <si>
    <t>Effectifs des pensionnés bénéficiaires de la BSHE en 2019</t>
  </si>
  <si>
    <t>Champ : droits directs vieillesse</t>
  </si>
  <si>
    <r>
      <t>E</t>
    </r>
    <r>
      <rPr>
        <b/>
        <sz val="12"/>
        <color theme="1"/>
        <rFont val="Calibri"/>
        <family val="2"/>
        <scheme val="minor"/>
      </rPr>
      <t>volution de la part des bénéficiaires de la BSHE parmi les nouveaux pensionnés en fonction du lieu de résidence au moment du départ à la retraite</t>
    </r>
  </si>
  <si>
    <t>Evolution du nombre moyen de trimestres de BSHE en fonction du lieu de résidence au moment du départ à la retraite</t>
  </si>
  <si>
    <t>Nombre de trimestres de BSHE acquis</t>
  </si>
  <si>
    <t>Nombre de trimestres de BSHE écrêtés</t>
  </si>
  <si>
    <t>Part des bénéficiaires de la BSHE écrêtés et niveau de cet écrêtement pour les nouveaux retraités 2019</t>
  </si>
  <si>
    <t>Age moyen de départ à la retraitepour les nouveaux retraités 2019</t>
  </si>
  <si>
    <t>(en trimestres)</t>
  </si>
  <si>
    <t>Durée en constitution, durée validée et durée d’assurance des nouveaux retraités 2019</t>
  </si>
  <si>
    <t>Champ : droits directs vieillesse et invalidité</t>
  </si>
  <si>
    <t xml:space="preserve">Répartition des nouveaux pensionnés 2019 par motif de départ </t>
  </si>
  <si>
    <t>Répartition des nouveaux pensionnés 2019 par genre</t>
  </si>
  <si>
    <t>Répartition des nouveaux pensionnés 2019 par catégorie hiérarchique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</si>
</sst>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9CC2E5"/>
      </left>
      <right/>
      <top style="medium">
        <color rgb="FF9CC2E5"/>
      </top>
      <bottom/>
      <diagonal/>
    </border>
    <border>
      <left/>
      <right style="medium">
        <color rgb="FF9CC2E5"/>
      </right>
      <top style="medium">
        <color rgb="FF9CC2E5"/>
      </top>
      <bottom/>
      <diagonal/>
    </border>
    <border>
      <left/>
      <right/>
      <top style="medium">
        <color rgb="FF9CC2E5"/>
      </top>
      <bottom/>
      <diagonal/>
    </border>
    <border>
      <left/>
      <right/>
      <top/>
      <bottom style="thick">
        <color rgb="FF9CC2E5"/>
      </bottom>
      <diagonal/>
    </border>
    <border>
      <left style="medium">
        <color rgb="FF9CC2E5"/>
      </left>
      <right/>
      <top/>
      <bottom style="thick">
        <color rgb="FF9CC2E5"/>
      </bottom>
      <diagonal/>
    </border>
    <border>
      <left/>
      <right style="medium">
        <color rgb="FF9CC2E5"/>
      </right>
      <top/>
      <bottom style="thick">
        <color rgb="FF9CC2E5"/>
      </bottom>
      <diagonal/>
    </border>
    <border>
      <left/>
      <right/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thick">
        <color rgb="FF9CC2E5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thick">
        <color rgb="FF9CC2E5"/>
      </bottom>
      <diagonal/>
    </border>
    <border>
      <left style="thick">
        <color rgb="FF9CC2E5"/>
      </left>
      <right/>
      <top style="thick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 style="thick">
        <color rgb="FF9CC2E5"/>
      </top>
      <bottom style="medium">
        <color rgb="FF9CC2E5"/>
      </bottom>
      <diagonal/>
    </border>
    <border>
      <left/>
      <right style="medium">
        <color rgb="FF9CC2E5"/>
      </right>
      <top style="thick">
        <color rgb="FF9CC2E5"/>
      </top>
      <bottom style="medium">
        <color rgb="FF9CC2E5"/>
      </bottom>
      <diagonal/>
    </border>
    <border>
      <left style="thick">
        <color rgb="FF9CC2E5"/>
      </left>
      <right/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/>
      <diagonal/>
    </border>
    <border>
      <left style="medium">
        <color rgb="FF9CC2E5"/>
      </left>
      <right/>
      <top/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9CC2E5"/>
      </right>
      <top/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2"/>
    <xf numFmtId="0" fontId="0" fillId="0" borderId="0" xfId="0" applyBorder="1"/>
    <xf numFmtId="0" fontId="0" fillId="0" borderId="12" xfId="0" applyBorder="1"/>
    <xf numFmtId="0" fontId="2" fillId="0" borderId="0" xfId="0" applyFont="1"/>
    <xf numFmtId="0" fontId="0" fillId="0" borderId="2" xfId="0" applyBorder="1"/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4" borderId="16" xfId="0" applyFont="1" applyFill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164" fontId="6" fillId="5" borderId="2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center" vertical="center" wrapText="1"/>
    </xf>
    <xf numFmtId="165" fontId="0" fillId="0" borderId="0" xfId="3" applyNumberFormat="1" applyFont="1"/>
    <xf numFmtId="9" fontId="0" fillId="0" borderId="0" xfId="3" applyFont="1"/>
    <xf numFmtId="0" fontId="7" fillId="4" borderId="16" xfId="0" applyFont="1" applyFill="1" applyBorder="1" applyAlignment="1">
      <alignment horizontal="center" vertical="center" wrapText="1"/>
    </xf>
    <xf numFmtId="9" fontId="4" fillId="5" borderId="19" xfId="3" applyFont="1" applyFill="1" applyBorder="1" applyAlignment="1">
      <alignment horizontal="center" vertical="center" wrapText="1"/>
    </xf>
    <xf numFmtId="9" fontId="4" fillId="3" borderId="19" xfId="3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3" fontId="4" fillId="5" borderId="20" xfId="3" applyNumberFormat="1" applyFont="1" applyFill="1" applyBorder="1" applyAlignment="1">
      <alignment horizontal="center" vertical="center" wrapText="1"/>
    </xf>
    <xf numFmtId="1" fontId="4" fillId="3" borderId="20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5" borderId="28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 wrapText="1"/>
    </xf>
    <xf numFmtId="164" fontId="6" fillId="5" borderId="26" xfId="0" applyNumberFormat="1" applyFont="1" applyFill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center" wrapText="1"/>
    </xf>
    <xf numFmtId="9" fontId="4" fillId="5" borderId="20" xfId="3" applyFont="1" applyFill="1" applyBorder="1" applyAlignment="1">
      <alignment horizontal="center" vertical="center" wrapText="1"/>
    </xf>
    <xf numFmtId="9" fontId="4" fillId="3" borderId="20" xfId="3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" fontId="6" fillId="5" borderId="2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5" xfId="0" applyBorder="1"/>
    <xf numFmtId="165" fontId="0" fillId="0" borderId="3" xfId="3" applyNumberFormat="1" applyFont="1" applyBorder="1"/>
    <xf numFmtId="165" fontId="0" fillId="0" borderId="11" xfId="3" applyNumberFormat="1" applyFont="1" applyBorder="1"/>
    <xf numFmtId="165" fontId="0" fillId="0" borderId="4" xfId="3" applyNumberFormat="1" applyFont="1" applyBorder="1"/>
    <xf numFmtId="165" fontId="0" fillId="0" borderId="7" xfId="3" applyNumberFormat="1" applyFont="1" applyBorder="1"/>
    <xf numFmtId="165" fontId="0" fillId="0" borderId="0" xfId="3" applyNumberFormat="1" applyFont="1" applyBorder="1"/>
    <xf numFmtId="165" fontId="0" fillId="0" borderId="8" xfId="3" applyNumberFormat="1" applyFont="1" applyBorder="1"/>
    <xf numFmtId="0" fontId="0" fillId="0" borderId="9" xfId="0" applyBorder="1"/>
    <xf numFmtId="0" fontId="0" fillId="0" borderId="32" xfId="0" applyBorder="1"/>
    <xf numFmtId="0" fontId="0" fillId="0" borderId="10" xfId="0" applyBorder="1"/>
    <xf numFmtId="165" fontId="0" fillId="0" borderId="32" xfId="0" applyNumberFormat="1" applyBorder="1"/>
    <xf numFmtId="165" fontId="0" fillId="0" borderId="10" xfId="0" applyNumberFormat="1" applyBorder="1"/>
    <xf numFmtId="165" fontId="0" fillId="0" borderId="0" xfId="0" applyNumberFormat="1" applyBorder="1"/>
    <xf numFmtId="9" fontId="0" fillId="0" borderId="2" xfId="3" applyFont="1" applyBorder="1"/>
    <xf numFmtId="3" fontId="0" fillId="0" borderId="2" xfId="0" applyNumberFormat="1" applyBorder="1"/>
    <xf numFmtId="3" fontId="0" fillId="0" borderId="2" xfId="3" applyNumberFormat="1" applyFont="1" applyBorder="1"/>
    <xf numFmtId="0" fontId="0" fillId="0" borderId="2" xfId="0" applyBorder="1" applyAlignment="1">
      <alignment horizontal="center"/>
    </xf>
    <xf numFmtId="9" fontId="0" fillId="0" borderId="2" xfId="3" applyFont="1" applyBorder="1" applyAlignment="1">
      <alignment horizontal="center"/>
    </xf>
    <xf numFmtId="9" fontId="0" fillId="0" borderId="32" xfId="3" applyFont="1" applyBorder="1"/>
    <xf numFmtId="0" fontId="0" fillId="0" borderId="9" xfId="0" applyBorder="1" applyAlignment="1">
      <alignment horizontal="center"/>
    </xf>
    <xf numFmtId="3" fontId="0" fillId="0" borderId="9" xfId="3" applyNumberFormat="1" applyFont="1" applyBorder="1"/>
    <xf numFmtId="0" fontId="0" fillId="0" borderId="0" xfId="0" applyBorder="1" applyAlignment="1"/>
    <xf numFmtId="9" fontId="0" fillId="0" borderId="0" xfId="3" applyFont="1" applyBorder="1"/>
    <xf numFmtId="0" fontId="0" fillId="0" borderId="0" xfId="0" applyBorder="1" applyAlignment="1">
      <alignment horizontal="center"/>
    </xf>
    <xf numFmtId="1" fontId="0" fillId="0" borderId="11" xfId="0" applyNumberFormat="1" applyBorder="1"/>
    <xf numFmtId="1" fontId="0" fillId="0" borderId="11" xfId="3" applyNumberFormat="1" applyFont="1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 applyFill="1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5" fontId="0" fillId="0" borderId="9" xfId="0" applyNumberFormat="1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justify" vertical="center" wrapText="1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3" xfId="0" applyFont="1" applyFill="1" applyBorder="1" applyAlignment="1">
      <alignment horizontal="justify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8" fillId="6" borderId="23" xfId="0" applyFont="1" applyFill="1" applyBorder="1" applyAlignment="1">
      <alignment horizontal="justify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4" borderId="36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">
    <cellStyle name="Commentaire" xfId="1" xr:uid="{ED9D1FAE-0623-4583-AC81-E8712FA607E3}"/>
    <cellStyle name="Normal" xfId="0" builtinId="0"/>
    <cellStyle name="Normal_Feuil3" xfId="2" xr:uid="{9969D48A-700F-4972-A4D3-78AC8E204889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 des bénéficiaires de la bonification pour service hors d'Europe en fonction du lieu de résidence au moment du départ à la retraite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748512456885293E-2"/>
          <c:y val="0.20206990039903816"/>
          <c:w val="0.88390998245638142"/>
          <c:h val="0.60526525995040503"/>
        </c:manualLayout>
      </c:layout>
      <c:lineChart>
        <c:grouping val="standard"/>
        <c:varyColors val="0"/>
        <c:ser>
          <c:idx val="0"/>
          <c:order val="0"/>
          <c:tx>
            <c:strRef>
              <c:f>'Part des BSHE - résidence'!$D$5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'Part des BSHE -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'Part des BSHE - résidence'!$D$11:$D$35</c:f>
              <c:numCache>
                <c:formatCode>0.0%</c:formatCode>
                <c:ptCount val="25"/>
                <c:pt idx="0">
                  <c:v>0.19620403321470936</c:v>
                </c:pt>
                <c:pt idx="1">
                  <c:v>0.20391856392294222</c:v>
                </c:pt>
                <c:pt idx="2">
                  <c:v>0.20730210677030067</c:v>
                </c:pt>
                <c:pt idx="3">
                  <c:v>0.20591867990711921</c:v>
                </c:pt>
                <c:pt idx="4">
                  <c:v>0.19989212028588124</c:v>
                </c:pt>
                <c:pt idx="5">
                  <c:v>0.19048656183299212</c:v>
                </c:pt>
                <c:pt idx="6">
                  <c:v>0.14301745635910224</c:v>
                </c:pt>
                <c:pt idx="7">
                  <c:v>0.11522472908154202</c:v>
                </c:pt>
                <c:pt idx="8">
                  <c:v>7.6791006162096054E-2</c:v>
                </c:pt>
                <c:pt idx="9">
                  <c:v>7.3126668035311024E-2</c:v>
                </c:pt>
                <c:pt idx="10">
                  <c:v>5.718715797154323E-2</c:v>
                </c:pt>
                <c:pt idx="11">
                  <c:v>5.261319986031894E-2</c:v>
                </c:pt>
                <c:pt idx="12">
                  <c:v>4.6025488218575224E-2</c:v>
                </c:pt>
                <c:pt idx="13">
                  <c:v>3.6491058482358625E-2</c:v>
                </c:pt>
                <c:pt idx="14">
                  <c:v>2.634265368622862E-2</c:v>
                </c:pt>
                <c:pt idx="15">
                  <c:v>2.2794355273079825E-2</c:v>
                </c:pt>
                <c:pt idx="16">
                  <c:v>2.1297571091054339E-2</c:v>
                </c:pt>
                <c:pt idx="17">
                  <c:v>2.7611044417767107E-2</c:v>
                </c:pt>
                <c:pt idx="18">
                  <c:v>2.1826308534191069E-2</c:v>
                </c:pt>
                <c:pt idx="19">
                  <c:v>2.3179773408863711E-2</c:v>
                </c:pt>
                <c:pt idx="20">
                  <c:v>2.4132349540686552E-2</c:v>
                </c:pt>
                <c:pt idx="21">
                  <c:v>2.31349699111663E-2</c:v>
                </c:pt>
                <c:pt idx="22">
                  <c:v>2.1374020287772189E-2</c:v>
                </c:pt>
                <c:pt idx="23">
                  <c:v>2.3316694037495325E-2</c:v>
                </c:pt>
                <c:pt idx="24">
                  <c:v>2.5125544856389945E-2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8-443A-86CB-226D0C3D5C2C}"/>
            </c:ext>
          </c:extLst>
        </c:ser>
        <c:ser>
          <c:idx val="2"/>
          <c:order val="1"/>
          <c:tx>
            <c:strRef>
              <c:f>'Part des BSHE - résidence'!$C$5</c:f>
              <c:strCache>
                <c:ptCount val="1"/>
                <c:pt idx="0">
                  <c:v>Résidents Métropole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'Part des BSHE -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'Part des BSHE - résidence'!$C$11:$C$35</c:f>
              <c:numCache>
                <c:formatCode>0.0%</c:formatCode>
                <c:ptCount val="25"/>
                <c:pt idx="0">
                  <c:v>0.17971530249110321</c:v>
                </c:pt>
                <c:pt idx="1">
                  <c:v>0.18656961471103328</c:v>
                </c:pt>
                <c:pt idx="2">
                  <c:v>0.19017181427694826</c:v>
                </c:pt>
                <c:pt idx="3">
                  <c:v>0.18729311792895609</c:v>
                </c:pt>
                <c:pt idx="4">
                  <c:v>0.18155256888569246</c:v>
                </c:pt>
                <c:pt idx="5">
                  <c:v>0.16875027224811603</c:v>
                </c:pt>
                <c:pt idx="6">
                  <c:v>0.12497921862011638</c:v>
                </c:pt>
                <c:pt idx="7">
                  <c:v>9.4759282288150642E-2</c:v>
                </c:pt>
                <c:pt idx="8">
                  <c:v>5.6846512065478152E-2</c:v>
                </c:pt>
                <c:pt idx="9">
                  <c:v>5.2145350030794499E-2</c:v>
                </c:pt>
                <c:pt idx="10">
                  <c:v>3.5418946856378454E-2</c:v>
                </c:pt>
                <c:pt idx="11">
                  <c:v>3.5199627517169131E-2</c:v>
                </c:pt>
                <c:pt idx="12">
                  <c:v>2.7436508664160631E-2</c:v>
                </c:pt>
                <c:pt idx="13">
                  <c:v>2.0485556009963938E-2</c:v>
                </c:pt>
                <c:pt idx="14">
                  <c:v>6.6479097676966359E-3</c:v>
                </c:pt>
                <c:pt idx="15">
                  <c:v>3.3825272002585369E-3</c:v>
                </c:pt>
                <c:pt idx="16">
                  <c:v>3.5184335322013156E-3</c:v>
                </c:pt>
                <c:pt idx="17">
                  <c:v>4.1633674746494346E-3</c:v>
                </c:pt>
                <c:pt idx="18">
                  <c:v>2.6525752955428379E-3</c:v>
                </c:pt>
                <c:pt idx="19">
                  <c:v>3.0198267244251915E-3</c:v>
                </c:pt>
                <c:pt idx="20">
                  <c:v>2.5435664585566837E-3</c:v>
                </c:pt>
                <c:pt idx="21">
                  <c:v>2.2351705033909638E-3</c:v>
                </c:pt>
                <c:pt idx="22">
                  <c:v>2.5234378916759973E-3</c:v>
                </c:pt>
                <c:pt idx="23">
                  <c:v>2.1300466659078714E-3</c:v>
                </c:pt>
                <c:pt idx="24">
                  <c:v>2.0551237217627657E-3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8-443A-86CB-226D0C3D5C2C}"/>
            </c:ext>
          </c:extLst>
        </c:ser>
        <c:ser>
          <c:idx val="1"/>
          <c:order val="2"/>
          <c:tx>
            <c:strRef>
              <c:f>'Part des BSHE - résidence'!$B$5</c:f>
              <c:strCache>
                <c:ptCount val="1"/>
                <c:pt idx="0">
                  <c:v>Résidents 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'Part des BSHE -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'Part des BSHE - résidence'!$B$11:$B$35</c:f>
              <c:numCache>
                <c:formatCode>0.0%</c:formatCode>
                <c:ptCount val="25"/>
                <c:pt idx="0">
                  <c:v>1.5895610913404509E-2</c:v>
                </c:pt>
                <c:pt idx="1">
                  <c:v>1.6856392294220666E-2</c:v>
                </c:pt>
                <c:pt idx="2">
                  <c:v>1.6670075680098179E-2</c:v>
                </c:pt>
                <c:pt idx="3">
                  <c:v>1.818091991502396E-2</c:v>
                </c:pt>
                <c:pt idx="4">
                  <c:v>1.7620353306063739E-2</c:v>
                </c:pt>
                <c:pt idx="5">
                  <c:v>2.1170013503506557E-2</c:v>
                </c:pt>
                <c:pt idx="6">
                  <c:v>1.7747298420615128E-2</c:v>
                </c:pt>
                <c:pt idx="7">
                  <c:v>2.0110143897672766E-2</c:v>
                </c:pt>
                <c:pt idx="8">
                  <c:v>1.9685780140175926E-2</c:v>
                </c:pt>
                <c:pt idx="9">
                  <c:v>2.08581400123178E-2</c:v>
                </c:pt>
                <c:pt idx="10">
                  <c:v>2.1464185820260245E-2</c:v>
                </c:pt>
                <c:pt idx="11">
                  <c:v>1.7250611104644396E-2</c:v>
                </c:pt>
                <c:pt idx="12">
                  <c:v>1.8336847895846702E-2</c:v>
                </c:pt>
                <c:pt idx="13">
                  <c:v>1.5819608134736218E-2</c:v>
                </c:pt>
                <c:pt idx="14">
                  <c:v>1.9420859995518264E-2</c:v>
                </c:pt>
                <c:pt idx="15">
                  <c:v>1.9131746202736184E-2</c:v>
                </c:pt>
                <c:pt idx="16">
                  <c:v>1.7711148505090681E-2</c:v>
                </c:pt>
                <c:pt idx="17">
                  <c:v>2.3217797757400831E-2</c:v>
                </c:pt>
                <c:pt idx="18">
                  <c:v>1.9131960399348343E-2</c:v>
                </c:pt>
                <c:pt idx="19">
                  <c:v>2.007664111962679E-2</c:v>
                </c:pt>
                <c:pt idx="20">
                  <c:v>2.1525719450925983E-2</c:v>
                </c:pt>
                <c:pt idx="21">
                  <c:v>2.0804279300792816E-2</c:v>
                </c:pt>
                <c:pt idx="22">
                  <c:v>1.8767024850014205E-2</c:v>
                </c:pt>
                <c:pt idx="23">
                  <c:v>2.1170387473374418E-2</c:v>
                </c:pt>
                <c:pt idx="24">
                  <c:v>2.2987553242620615E-2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8-443A-86CB-226D0C3D5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44864"/>
        <c:axId val="937845520"/>
      </c:lineChart>
      <c:catAx>
        <c:axId val="93784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 de liquidation</a:t>
                </a:r>
              </a:p>
            </c:rich>
          </c:tx>
          <c:layout>
            <c:manualLayout>
              <c:xMode val="edge"/>
              <c:yMode val="edge"/>
              <c:x val="0.41715426932889932"/>
              <c:y val="0.92464322087356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7845520"/>
        <c:crosses val="autoZero"/>
        <c:auto val="1"/>
        <c:lblAlgn val="ctr"/>
        <c:lblOffset val="100"/>
        <c:noMultiLvlLbl val="0"/>
      </c:catAx>
      <c:valAx>
        <c:axId val="937845520"/>
        <c:scaling>
          <c:orientation val="minMax"/>
          <c:max val="0.21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7844864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514412792644"/>
          <c:y val="0.28261963803466944"/>
          <c:w val="0.28750518750601201"/>
          <c:h val="0.214919704873857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Nombre moyen de trimestres de BSHE en fonction du lieu de résidence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891904334742968"/>
          <c:y val="0.16412815160469996"/>
          <c:w val="0.82357040812936355"/>
          <c:h val="0.5877374295598442"/>
        </c:manualLayout>
      </c:layout>
      <c:lineChart>
        <c:grouping val="standard"/>
        <c:varyColors val="0"/>
        <c:ser>
          <c:idx val="2"/>
          <c:order val="0"/>
          <c:tx>
            <c:strRef>
              <c:f>'Durée par lieu résidence'!$D$5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0"/>
                  <c:y val="1.997502859286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3A-4DFE-B55B-B750C378E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par lieu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'Durée par lieu résidence'!$D$11:$D$35</c:f>
              <c:numCache>
                <c:formatCode>0.0</c:formatCode>
                <c:ptCount val="25"/>
                <c:pt idx="0">
                  <c:v>9.8785555555555558</c:v>
                </c:pt>
                <c:pt idx="1">
                  <c:v>9.7759999999999998</c:v>
                </c:pt>
                <c:pt idx="2">
                  <c:v>9.573888888888888</c:v>
                </c:pt>
                <c:pt idx="3">
                  <c:v>9.7873333333333328</c:v>
                </c:pt>
                <c:pt idx="4">
                  <c:v>9.6838888888888892</c:v>
                </c:pt>
                <c:pt idx="5">
                  <c:v>9.9322222222222223</c:v>
                </c:pt>
                <c:pt idx="6">
                  <c:v>9.5785555555555568</c:v>
                </c:pt>
                <c:pt idx="7">
                  <c:v>11.141111111111112</c:v>
                </c:pt>
                <c:pt idx="8">
                  <c:v>14.334666666666665</c:v>
                </c:pt>
                <c:pt idx="9">
                  <c:v>15.619</c:v>
                </c:pt>
                <c:pt idx="10">
                  <c:v>18.362444444444442</c:v>
                </c:pt>
                <c:pt idx="11">
                  <c:v>16.754222222222225</c:v>
                </c:pt>
                <c:pt idx="12">
                  <c:v>19.293777777777777</c:v>
                </c:pt>
                <c:pt idx="13">
                  <c:v>20.743666666666666</c:v>
                </c:pt>
                <c:pt idx="14">
                  <c:v>30.200444444444443</c:v>
                </c:pt>
                <c:pt idx="15">
                  <c:v>33.745777777777775</c:v>
                </c:pt>
                <c:pt idx="16">
                  <c:v>32.674777777777777</c:v>
                </c:pt>
                <c:pt idx="17">
                  <c:v>34.078888888888891</c:v>
                </c:pt>
                <c:pt idx="18">
                  <c:v>35.1</c:v>
                </c:pt>
                <c:pt idx="19">
                  <c:v>33.361777777777775</c:v>
                </c:pt>
                <c:pt idx="20">
                  <c:v>34.085888888888888</c:v>
                </c:pt>
                <c:pt idx="21">
                  <c:v>34.904888888888891</c:v>
                </c:pt>
                <c:pt idx="22">
                  <c:v>34.600222222222222</c:v>
                </c:pt>
                <c:pt idx="23">
                  <c:v>35.159444444444446</c:v>
                </c:pt>
                <c:pt idx="24">
                  <c:v>36.161666666666669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A-4DFE-B55B-B750C378E708}"/>
            </c:ext>
          </c:extLst>
        </c:ser>
        <c:ser>
          <c:idx val="1"/>
          <c:order val="1"/>
          <c:tx>
            <c:strRef>
              <c:f>'Durée par lieu résidence'!$C$5</c:f>
              <c:strCache>
                <c:ptCount val="1"/>
                <c:pt idx="0">
                  <c:v>Résidents Métropole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3A-4DFE-B55B-B750C378E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par lieu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'Durée par lieu résidence'!$C$11:$C$35</c:f>
              <c:numCache>
                <c:formatCode>0.0</c:formatCode>
                <c:ptCount val="25"/>
                <c:pt idx="0">
                  <c:v>7.5976666666666661</c:v>
                </c:pt>
                <c:pt idx="1">
                  <c:v>7.4903333333333331</c:v>
                </c:pt>
                <c:pt idx="2">
                  <c:v>7.3148888888888894</c:v>
                </c:pt>
                <c:pt idx="3">
                  <c:v>7.2792222222222218</c:v>
                </c:pt>
                <c:pt idx="4">
                  <c:v>7.1141111111111108</c:v>
                </c:pt>
                <c:pt idx="5">
                  <c:v>6.5533333333333328</c:v>
                </c:pt>
                <c:pt idx="6">
                  <c:v>5.8973333333333331</c:v>
                </c:pt>
                <c:pt idx="7">
                  <c:v>5.9697777777777778</c:v>
                </c:pt>
                <c:pt idx="8">
                  <c:v>6.5106666666666673</c:v>
                </c:pt>
                <c:pt idx="9">
                  <c:v>7.072111111111111</c:v>
                </c:pt>
                <c:pt idx="10">
                  <c:v>7.2833333333333332</c:v>
                </c:pt>
                <c:pt idx="11">
                  <c:v>6.7640000000000002</c:v>
                </c:pt>
                <c:pt idx="12">
                  <c:v>7.4644444444444442</c:v>
                </c:pt>
                <c:pt idx="13">
                  <c:v>7.7685555555555554</c:v>
                </c:pt>
                <c:pt idx="14">
                  <c:v>9.1276666666666664</c:v>
                </c:pt>
                <c:pt idx="15">
                  <c:v>13.476333333333333</c:v>
                </c:pt>
                <c:pt idx="16">
                  <c:v>10.979777777777777</c:v>
                </c:pt>
                <c:pt idx="17">
                  <c:v>13.578444444444443</c:v>
                </c:pt>
                <c:pt idx="18">
                  <c:v>13.528888888888888</c:v>
                </c:pt>
                <c:pt idx="19">
                  <c:v>12.28588888888889</c:v>
                </c:pt>
                <c:pt idx="20">
                  <c:v>14.354222222222223</c:v>
                </c:pt>
                <c:pt idx="21">
                  <c:v>12.453222222222221</c:v>
                </c:pt>
                <c:pt idx="22">
                  <c:v>14.209444444444443</c:v>
                </c:pt>
                <c:pt idx="23">
                  <c:v>14.102888888888888</c:v>
                </c:pt>
                <c:pt idx="24">
                  <c:v>13.27611111111111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A-4DFE-B55B-B750C378E708}"/>
            </c:ext>
          </c:extLst>
        </c:ser>
        <c:ser>
          <c:idx val="0"/>
          <c:order val="2"/>
          <c:tx>
            <c:strRef>
              <c:f>'Durée par lieu résidence'!$B$5</c:f>
              <c:strCache>
                <c:ptCount val="1"/>
                <c:pt idx="0">
                  <c:v>Résidents 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0"/>
                  <c:y val="-2.9962542889296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3A-4DFE-B55B-B750C378E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par lieu résidence'!$A$11:$A$35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'Durée par lieu résidence'!$B$11:$B$35</c:f>
              <c:numCache>
                <c:formatCode>0.0</c:formatCode>
                <c:ptCount val="25"/>
                <c:pt idx="0">
                  <c:v>35.571222222222218</c:v>
                </c:pt>
                <c:pt idx="1">
                  <c:v>35.026444444444444</c:v>
                </c:pt>
                <c:pt idx="2">
                  <c:v>35.355444444444444</c:v>
                </c:pt>
                <c:pt idx="3">
                  <c:v>35.634888888888888</c:v>
                </c:pt>
                <c:pt idx="4">
                  <c:v>36.253333333333337</c:v>
                </c:pt>
                <c:pt idx="5">
                  <c:v>36.892111111111113</c:v>
                </c:pt>
                <c:pt idx="6">
                  <c:v>35.490333333333332</c:v>
                </c:pt>
                <c:pt idx="7">
                  <c:v>35.574666666666666</c:v>
                </c:pt>
                <c:pt idx="8">
                  <c:v>36.93633333333333</c:v>
                </c:pt>
                <c:pt idx="9">
                  <c:v>37.051111111111112</c:v>
                </c:pt>
                <c:pt idx="10">
                  <c:v>36.617333333333335</c:v>
                </c:pt>
                <c:pt idx="11">
                  <c:v>37.242888888888892</c:v>
                </c:pt>
                <c:pt idx="12">
                  <c:v>37.126999999999995</c:v>
                </c:pt>
                <c:pt idx="13">
                  <c:v>37.675444444444445</c:v>
                </c:pt>
                <c:pt idx="14">
                  <c:v>37.57877777777778</c:v>
                </c:pt>
                <c:pt idx="15">
                  <c:v>37.431333333333335</c:v>
                </c:pt>
                <c:pt idx="16">
                  <c:v>37.047555555555554</c:v>
                </c:pt>
                <c:pt idx="17">
                  <c:v>37.964222222222226</c:v>
                </c:pt>
                <c:pt idx="18">
                  <c:v>38.098555555555556</c:v>
                </c:pt>
                <c:pt idx="19">
                  <c:v>36.583444444444446</c:v>
                </c:pt>
                <c:pt idx="20">
                  <c:v>36.481000000000002</c:v>
                </c:pt>
                <c:pt idx="21">
                  <c:v>37.398555555555554</c:v>
                </c:pt>
                <c:pt idx="22">
                  <c:v>37.42722222222222</c:v>
                </c:pt>
                <c:pt idx="23">
                  <c:v>37.282444444444444</c:v>
                </c:pt>
                <c:pt idx="24">
                  <c:v>38.268555555555558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A-4DFE-B55B-B750C378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76688"/>
        <c:axId val="904475376"/>
      </c:lineChart>
      <c:catAx>
        <c:axId val="90447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 de liquidation</a:t>
                </a:r>
              </a:p>
            </c:rich>
          </c:tx>
          <c:layout>
            <c:manualLayout>
              <c:xMode val="edge"/>
              <c:yMode val="edge"/>
              <c:x val="0.34468824308353863"/>
              <c:y val="0.84717651051124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4475376"/>
        <c:crosses val="autoZero"/>
        <c:auto val="1"/>
        <c:lblAlgn val="ctr"/>
        <c:lblOffset val="100"/>
        <c:noMultiLvlLbl val="0"/>
      </c:catAx>
      <c:valAx>
        <c:axId val="90447537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trimestres</a:t>
                </a:r>
              </a:p>
            </c:rich>
          </c:tx>
          <c:layout>
            <c:manualLayout>
              <c:xMode val="edge"/>
              <c:yMode val="edge"/>
              <c:x val="1.6877637130801686E-2"/>
              <c:y val="0.298346450356155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447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24144133882"/>
          <c:y val="0.9225772274006655"/>
          <c:w val="0.64730769413317002"/>
          <c:h val="5.6180161126654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'Age à la liquidation'!$D$5</c:f>
              <c:strCache>
                <c:ptCount val="1"/>
                <c:pt idx="0">
                  <c:v>Avec BSHE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à la liquidation'!$B$6:$B$8</c:f>
              <c:strCache>
                <c:ptCount val="3"/>
                <c:pt idx="0">
                  <c:v>Territoriaux</c:v>
                </c:pt>
                <c:pt idx="1">
                  <c:v>Hospitaliers</c:v>
                </c:pt>
                <c:pt idx="2">
                  <c:v>Total</c:v>
                </c:pt>
              </c:strCache>
            </c:strRef>
          </c:cat>
          <c:val>
            <c:numRef>
              <c:f>'Age à la liquidation'!$D$6:$D$8</c:f>
              <c:numCache>
                <c:formatCode>0.0</c:formatCode>
                <c:ptCount val="3"/>
                <c:pt idx="0">
                  <c:v>63.872036067481041</c:v>
                </c:pt>
                <c:pt idx="1">
                  <c:v>62.500142324303155</c:v>
                </c:pt>
                <c:pt idx="2">
                  <c:v>63.361522024983593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B-452F-BADF-B1EC9C49B891}"/>
            </c:ext>
          </c:extLst>
        </c:ser>
        <c:ser>
          <c:idx val="0"/>
          <c:order val="1"/>
          <c:tx>
            <c:strRef>
              <c:f>'Age à la liquidation'!$C$5</c:f>
              <c:strCache>
                <c:ptCount val="1"/>
                <c:pt idx="0">
                  <c:v>Sans BSHE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à la liquidation'!$B$6:$B$8</c:f>
              <c:strCache>
                <c:ptCount val="3"/>
                <c:pt idx="0">
                  <c:v>Territoriaux</c:v>
                </c:pt>
                <c:pt idx="1">
                  <c:v>Hospitaliers</c:v>
                </c:pt>
                <c:pt idx="2">
                  <c:v>Total</c:v>
                </c:pt>
              </c:strCache>
            </c:strRef>
          </c:cat>
          <c:val>
            <c:numRef>
              <c:f>'Age à la liquidation'!$C$6:$C$8</c:f>
              <c:numCache>
                <c:formatCode>0.0</c:formatCode>
                <c:ptCount val="3"/>
                <c:pt idx="0">
                  <c:v>62.149827388406607</c:v>
                </c:pt>
                <c:pt idx="1">
                  <c:v>60.525476060108168</c:v>
                </c:pt>
                <c:pt idx="2">
                  <c:v>61.545558658059413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B-452F-BADF-B1EC9C49B8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5981728"/>
        <c:axId val="345982056"/>
      </c:barChart>
      <c:catAx>
        <c:axId val="3459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982056"/>
        <c:crosses val="autoZero"/>
        <c:auto val="1"/>
        <c:lblAlgn val="ctr"/>
        <c:lblOffset val="100"/>
        <c:noMultiLvlLbl val="0"/>
      </c:catAx>
      <c:valAx>
        <c:axId val="345982056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98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0240543282075216E-2"/>
          <c:y val="0.15551362683438155"/>
          <c:w val="0.87651965765193973"/>
          <c:h val="0.701160138001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'Motif de départ'!$C$8</c:f>
              <c:strCache>
                <c:ptCount val="1"/>
                <c:pt idx="0">
                  <c:v>Sans BSHE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'Motif de départ'!$B$9:$B$14</c:f>
              <c:strCache>
                <c:ptCount val="6"/>
                <c:pt idx="0">
                  <c:v>Catégorie sédentaire</c:v>
                </c:pt>
                <c:pt idx="1">
                  <c:v>Carrière longue</c:v>
                </c:pt>
                <c:pt idx="2">
                  <c:v>Catégorie active</c:v>
                </c:pt>
                <c:pt idx="3">
                  <c:v>Invalidité</c:v>
                </c:pt>
                <c:pt idx="4">
                  <c:v>Motifs familiaux</c:v>
                </c:pt>
                <c:pt idx="5">
                  <c:v>Autres</c:v>
                </c:pt>
              </c:strCache>
            </c:strRef>
          </c:cat>
          <c:val>
            <c:numRef>
              <c:f>'Motif de départ'!$C$9:$C$14</c:f>
              <c:numCache>
                <c:formatCode>0.0%</c:formatCode>
                <c:ptCount val="6"/>
                <c:pt idx="0">
                  <c:v>0.23936478978356415</c:v>
                </c:pt>
                <c:pt idx="1">
                  <c:v>0.16618293390828426</c:v>
                </c:pt>
                <c:pt idx="2">
                  <c:v>0.41744754954805541</c:v>
                </c:pt>
                <c:pt idx="3">
                  <c:v>9.1301102910689116E-2</c:v>
                </c:pt>
                <c:pt idx="4">
                  <c:v>8.2386599220499207E-2</c:v>
                </c:pt>
                <c:pt idx="5">
                  <c:v>3.3170246289078698E-3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E-4BBF-9E0F-DE45BFD93156}"/>
            </c:ext>
          </c:extLst>
        </c:ser>
        <c:ser>
          <c:idx val="1"/>
          <c:order val="1"/>
          <c:tx>
            <c:strRef>
              <c:f>'Motif de départ'!$D$8</c:f>
              <c:strCache>
                <c:ptCount val="1"/>
                <c:pt idx="0">
                  <c:v>Avec BSHE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'Motif de départ'!$B$9:$B$14</c:f>
              <c:strCache>
                <c:ptCount val="6"/>
                <c:pt idx="0">
                  <c:v>Catégorie sédentaire</c:v>
                </c:pt>
                <c:pt idx="1">
                  <c:v>Carrière longue</c:v>
                </c:pt>
                <c:pt idx="2">
                  <c:v>Catégorie active</c:v>
                </c:pt>
                <c:pt idx="3">
                  <c:v>Invalidité</c:v>
                </c:pt>
                <c:pt idx="4">
                  <c:v>Motifs familiaux</c:v>
                </c:pt>
                <c:pt idx="5">
                  <c:v>Autres</c:v>
                </c:pt>
              </c:strCache>
            </c:strRef>
          </c:cat>
          <c:val>
            <c:numRef>
              <c:f>'Motif de départ'!$D$9:$D$14</c:f>
              <c:numCache>
                <c:formatCode>0.0%</c:formatCode>
                <c:ptCount val="6"/>
                <c:pt idx="0">
                  <c:v>0.35273972602739728</c:v>
                </c:pt>
                <c:pt idx="1">
                  <c:v>5.9931506849315065E-2</c:v>
                </c:pt>
                <c:pt idx="2">
                  <c:v>0.3613013698630137</c:v>
                </c:pt>
                <c:pt idx="3">
                  <c:v>3.0821917808219176E-2</c:v>
                </c:pt>
                <c:pt idx="4">
                  <c:v>0.1797945205479452</c:v>
                </c:pt>
                <c:pt idx="5">
                  <c:v>1.5410958904109588E-2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E-4BBF-9E0F-DE45BFD93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427784"/>
        <c:axId val="1027425816"/>
      </c:barChart>
      <c:catAx>
        <c:axId val="102742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7425816"/>
        <c:crossesAt val="0"/>
        <c:auto val="1"/>
        <c:lblAlgn val="ctr"/>
        <c:lblOffset val="100"/>
        <c:noMultiLvlLbl val="0"/>
      </c:catAx>
      <c:valAx>
        <c:axId val="1027425816"/>
        <c:scaling>
          <c:orientation val="minMax"/>
          <c:max val="0.60000000000000009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7427784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8386977647108228E-2"/>
          <c:y val="0.20301820762970665"/>
          <c:w val="0.14986061642219523"/>
          <c:h val="0.1415104244044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3585337860683964E-2"/>
          <c:y val="0.15551362683438155"/>
          <c:w val="0.87926879795031021"/>
          <c:h val="0.701160138001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'Motif de départ'!$F$8</c:f>
              <c:strCache>
                <c:ptCount val="1"/>
                <c:pt idx="0">
                  <c:v>Sans BSHE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'Motif de départ'!$B$9:$B$14</c:f>
              <c:strCache>
                <c:ptCount val="6"/>
                <c:pt idx="0">
                  <c:v>Catégorie sédentaire</c:v>
                </c:pt>
                <c:pt idx="1">
                  <c:v>Carrière longue</c:v>
                </c:pt>
                <c:pt idx="2">
                  <c:v>Catégorie active</c:v>
                </c:pt>
                <c:pt idx="3">
                  <c:v>Invalidité</c:v>
                </c:pt>
                <c:pt idx="4">
                  <c:v>Motifs familiaux</c:v>
                </c:pt>
                <c:pt idx="5">
                  <c:v>Autres</c:v>
                </c:pt>
              </c:strCache>
            </c:strRef>
          </c:cat>
          <c:val>
            <c:numRef>
              <c:f>'Motif de départ'!$F$9:$F$14</c:f>
              <c:numCache>
                <c:formatCode>0.0%</c:formatCode>
                <c:ptCount val="6"/>
                <c:pt idx="0">
                  <c:v>0.3907797755973898</c:v>
                </c:pt>
                <c:pt idx="1">
                  <c:v>0.35672034176799211</c:v>
                </c:pt>
                <c:pt idx="2">
                  <c:v>5.4527956433970237E-2</c:v>
                </c:pt>
                <c:pt idx="3">
                  <c:v>0.131566593117694</c:v>
                </c:pt>
                <c:pt idx="4">
                  <c:v>6.0044129383597017E-2</c:v>
                </c:pt>
                <c:pt idx="5">
                  <c:v>6.3612036993568374E-3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B-4FD6-BBE2-18BB955FB11A}"/>
            </c:ext>
          </c:extLst>
        </c:ser>
        <c:ser>
          <c:idx val="1"/>
          <c:order val="1"/>
          <c:tx>
            <c:strRef>
              <c:f>'Motif de départ'!$G$8</c:f>
              <c:strCache>
                <c:ptCount val="1"/>
                <c:pt idx="0">
                  <c:v>Avec BSHE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'Motif de départ'!$B$9:$B$14</c:f>
              <c:strCache>
                <c:ptCount val="6"/>
                <c:pt idx="0">
                  <c:v>Catégorie sédentaire</c:v>
                </c:pt>
                <c:pt idx="1">
                  <c:v>Carrière longue</c:v>
                </c:pt>
                <c:pt idx="2">
                  <c:v>Catégorie active</c:v>
                </c:pt>
                <c:pt idx="3">
                  <c:v>Invalidité</c:v>
                </c:pt>
                <c:pt idx="4">
                  <c:v>Motifs familiaux</c:v>
                </c:pt>
                <c:pt idx="5">
                  <c:v>Autres</c:v>
                </c:pt>
              </c:strCache>
            </c:strRef>
          </c:cat>
          <c:val>
            <c:numRef>
              <c:f>'Motif de départ'!$G$9:$G$14</c:f>
              <c:numCache>
                <c:formatCode>0.0%</c:formatCode>
                <c:ptCount val="6"/>
                <c:pt idx="0">
                  <c:v>0.60550458715596334</c:v>
                </c:pt>
                <c:pt idx="1">
                  <c:v>0.11722731906218145</c:v>
                </c:pt>
                <c:pt idx="2">
                  <c:v>8.766564729867482E-2</c:v>
                </c:pt>
                <c:pt idx="3">
                  <c:v>2.6503567787971458E-2</c:v>
                </c:pt>
                <c:pt idx="4">
                  <c:v>0.10499490316004077</c:v>
                </c:pt>
                <c:pt idx="5">
                  <c:v>5.8103975535168197E-2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B-4FD6-BBE2-18BB955F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427784"/>
        <c:axId val="1027425816"/>
      </c:barChart>
      <c:catAx>
        <c:axId val="102742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7425816"/>
        <c:crosses val="autoZero"/>
        <c:auto val="1"/>
        <c:lblAlgn val="ctr"/>
        <c:lblOffset val="100"/>
        <c:noMultiLvlLbl val="0"/>
      </c:catAx>
      <c:valAx>
        <c:axId val="1027425816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742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90227910224766"/>
          <c:y val="0.20301820762970665"/>
          <c:w val="0.14986061642219523"/>
          <c:h val="0.1415104244044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5.0925925925925923E-2"/>
          <c:w val="0.88912226596675403"/>
          <c:h val="0.76436789151356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Genre!$C$13</c:f>
              <c:strCache>
                <c:ptCount val="1"/>
                <c:pt idx="0">
                  <c:v>Sans BSHE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Genre!$A$14:$B$17</c:f>
              <c:multiLvlStrCache>
                <c:ptCount val="4"/>
                <c:lvl>
                  <c:pt idx="0">
                    <c:v>FPH</c:v>
                  </c:pt>
                  <c:pt idx="1">
                    <c:v>FPT</c:v>
                  </c:pt>
                  <c:pt idx="2">
                    <c:v>FPH</c:v>
                  </c:pt>
                  <c:pt idx="3">
                    <c:v>FPT</c:v>
                  </c:pt>
                </c:lvl>
                <c:lvl>
                  <c:pt idx="0">
                    <c:v>Femmes</c:v>
                  </c:pt>
                  <c:pt idx="2">
                    <c:v>Hommes</c:v>
                  </c:pt>
                </c:lvl>
              </c:multiLvlStrCache>
            </c:multiLvlStrRef>
          </c:cat>
          <c:val>
            <c:numRef>
              <c:f>Genre!$C$14:$C$17</c:f>
              <c:numCache>
                <c:formatCode>0%</c:formatCode>
                <c:ptCount val="4"/>
                <c:pt idx="0">
                  <c:v>0.79252010946181273</c:v>
                </c:pt>
                <c:pt idx="1">
                  <c:v>0.56520820618750289</c:v>
                </c:pt>
                <c:pt idx="2">
                  <c:v>0.20747989053818724</c:v>
                </c:pt>
                <c:pt idx="3">
                  <c:v>0.43479179381249705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3-4863-8F35-EDB8AFF012DF}"/>
            </c:ext>
          </c:extLst>
        </c:ser>
        <c:ser>
          <c:idx val="1"/>
          <c:order val="1"/>
          <c:tx>
            <c:strRef>
              <c:f>Genre!$D$13</c:f>
              <c:strCache>
                <c:ptCount val="1"/>
                <c:pt idx="0">
                  <c:v>Avec BSHE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Genre!$A$14:$B$17</c:f>
              <c:multiLvlStrCache>
                <c:ptCount val="4"/>
                <c:lvl>
                  <c:pt idx="0">
                    <c:v>FPH</c:v>
                  </c:pt>
                  <c:pt idx="1">
                    <c:v>FPT</c:v>
                  </c:pt>
                  <c:pt idx="2">
                    <c:v>FPH</c:v>
                  </c:pt>
                  <c:pt idx="3">
                    <c:v>FPT</c:v>
                  </c:pt>
                </c:lvl>
                <c:lvl>
                  <c:pt idx="0">
                    <c:v>Femmes</c:v>
                  </c:pt>
                  <c:pt idx="2">
                    <c:v>Hommes</c:v>
                  </c:pt>
                </c:lvl>
              </c:multiLvlStrCache>
            </c:multiLvlStrRef>
          </c:cat>
          <c:val>
            <c:numRef>
              <c:f>Genre!$D$14:$D$17</c:f>
              <c:numCache>
                <c:formatCode>0%</c:formatCode>
                <c:ptCount val="4"/>
                <c:pt idx="0">
                  <c:v>0.67294520547945202</c:v>
                </c:pt>
                <c:pt idx="1">
                  <c:v>0.4383282364933741</c:v>
                </c:pt>
                <c:pt idx="2">
                  <c:v>0.32705479452054792</c:v>
                </c:pt>
                <c:pt idx="3">
                  <c:v>0.56167176350662584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3-4863-8F35-EDB8AFF01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047328"/>
        <c:axId val="983048968"/>
      </c:barChart>
      <c:catAx>
        <c:axId val="9830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3048968"/>
        <c:crosses val="autoZero"/>
        <c:auto val="1"/>
        <c:lblAlgn val="ctr"/>
        <c:lblOffset val="100"/>
        <c:noMultiLvlLbl val="0"/>
      </c:catAx>
      <c:valAx>
        <c:axId val="98304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30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357830271216093"/>
          <c:y val="8.3911490230387895E-2"/>
          <c:w val="0.21082768119331619"/>
          <c:h val="0.17013998250218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5.0925925925925923E-2"/>
          <c:w val="0.88912226596675403"/>
          <c:h val="0.76436789151356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'Catégorie hiérarchique'!$C$14</c:f>
              <c:strCache>
                <c:ptCount val="1"/>
                <c:pt idx="0">
                  <c:v>Sans BSHE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'Catégorie hiérarchique'!$A$15:$B$20</c:f>
              <c:multiLvlStrCache>
                <c:ptCount val="6"/>
                <c:lvl>
                  <c:pt idx="0">
                    <c:v>FPH</c:v>
                  </c:pt>
                  <c:pt idx="1">
                    <c:v>FPT</c:v>
                  </c:pt>
                  <c:pt idx="2">
                    <c:v>FPH</c:v>
                  </c:pt>
                  <c:pt idx="3">
                    <c:v>FPT</c:v>
                  </c:pt>
                  <c:pt idx="4">
                    <c:v>FPH</c:v>
                  </c:pt>
                  <c:pt idx="5">
                    <c:v>FPT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</c:v>
                  </c:pt>
                </c:lvl>
              </c:multiLvlStrCache>
            </c:multiLvlStrRef>
          </c:cat>
          <c:val>
            <c:numRef>
              <c:f>'Catégorie hiérarchique'!$C$15:$C$20</c:f>
              <c:numCache>
                <c:formatCode>0%</c:formatCode>
                <c:ptCount val="6"/>
                <c:pt idx="0">
                  <c:v>0.15381414124599443</c:v>
                </c:pt>
                <c:pt idx="1">
                  <c:v>0.12160538898179335</c:v>
                </c:pt>
                <c:pt idx="2">
                  <c:v>0.28124349744059263</c:v>
                </c:pt>
                <c:pt idx="3">
                  <c:v>0.14984572626422027</c:v>
                </c:pt>
                <c:pt idx="4">
                  <c:v>0.56494236131341291</c:v>
                </c:pt>
                <c:pt idx="5">
                  <c:v>0.72854888475398638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8-460E-ACF5-A0AD74F9744F}"/>
            </c:ext>
          </c:extLst>
        </c:ser>
        <c:ser>
          <c:idx val="1"/>
          <c:order val="1"/>
          <c:tx>
            <c:strRef>
              <c:f>'Catégorie hiérarchique'!$D$14</c:f>
              <c:strCache>
                <c:ptCount val="1"/>
                <c:pt idx="0">
                  <c:v>Avec BSHE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'Catégorie hiérarchique'!$A$15:$B$20</c:f>
              <c:multiLvlStrCache>
                <c:ptCount val="6"/>
                <c:lvl>
                  <c:pt idx="0">
                    <c:v>FPH</c:v>
                  </c:pt>
                  <c:pt idx="1">
                    <c:v>FPT</c:v>
                  </c:pt>
                  <c:pt idx="2">
                    <c:v>FPH</c:v>
                  </c:pt>
                  <c:pt idx="3">
                    <c:v>FPT</c:v>
                  </c:pt>
                  <c:pt idx="4">
                    <c:v>FPH</c:v>
                  </c:pt>
                  <c:pt idx="5">
                    <c:v>FPT</c:v>
                  </c:pt>
                </c:lvl>
                <c:lvl>
                  <c:pt idx="0">
                    <c:v>A</c:v>
                  </c:pt>
                  <c:pt idx="2">
                    <c:v>B</c:v>
                  </c:pt>
                  <c:pt idx="4">
                    <c:v>C</c:v>
                  </c:pt>
                </c:lvl>
              </c:multiLvlStrCache>
            </c:multiLvlStrRef>
          </c:cat>
          <c:val>
            <c:numRef>
              <c:f>'Catégorie hiérarchique'!$D$15:$D$20</c:f>
              <c:numCache>
                <c:formatCode>0%</c:formatCode>
                <c:ptCount val="6"/>
                <c:pt idx="0">
                  <c:v>0.26198630136986301</c:v>
                </c:pt>
                <c:pt idx="1">
                  <c:v>0.14887063655030802</c:v>
                </c:pt>
                <c:pt idx="2">
                  <c:v>0.26198630136986301</c:v>
                </c:pt>
                <c:pt idx="3">
                  <c:v>0.14373716632443531</c:v>
                </c:pt>
                <c:pt idx="4">
                  <c:v>0.47602739726027399</c:v>
                </c:pt>
                <c:pt idx="5">
                  <c:v>0.70739219712525669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8-460E-ACF5-A0AD74F9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047328"/>
        <c:axId val="983048968"/>
      </c:barChart>
      <c:catAx>
        <c:axId val="9830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3048968"/>
        <c:crosses val="autoZero"/>
        <c:auto val="1"/>
        <c:lblAlgn val="ctr"/>
        <c:lblOffset val="100"/>
        <c:noMultiLvlLbl val="0"/>
      </c:catAx>
      <c:valAx>
        <c:axId val="98304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30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02274715660543"/>
          <c:y val="0.15798556430446195"/>
          <c:w val="0.19126847075150086"/>
          <c:h val="0.2210659084281131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9</xdr:row>
      <xdr:rowOff>166687</xdr:rowOff>
    </xdr:from>
    <xdr:to>
      <xdr:col>11</xdr:col>
      <xdr:colOff>571499</xdr:colOff>
      <xdr:row>27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2DBD0C-D048-406A-A281-A6F076E7B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628649</xdr:colOff>
      <xdr:row>8</xdr:row>
      <xdr:rowOff>71436</xdr:rowOff>
    </xdr:from>
    <xdr:to>
      <xdr:col>11</xdr:col>
      <xdr:colOff>561974</xdr:colOff>
      <xdr:row>28</xdr:row>
      <xdr:rowOff>76199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D6FDA51-6169-4A76-9969-F9FC593A0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3</xdr:row>
      <xdr:rowOff>366712</xdr:rowOff>
    </xdr:from>
    <xdr:to>
      <xdr:col>11</xdr:col>
      <xdr:colOff>38100</xdr:colOff>
      <xdr:row>16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3AB135E-45C0-4995-9616-2824F9CFD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1571625</xdr:colOff>
      <xdr:row>4</xdr:row>
      <xdr:rowOff>190500</xdr:rowOff>
    </xdr:from>
    <xdr:to>
      <xdr:col>6</xdr:col>
      <xdr:colOff>1571625</xdr:colOff>
      <xdr:row>7</xdr:row>
      <xdr:rowOff>95250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E8A96FDD-CAA6-449B-8076-45886B0267C9}"/>
            </a:ext>
          </a:extLst>
        </xdr:cNvPr>
        <xdr:cNvCxnSpPr/>
      </xdr:nvCxnSpPr>
      <xdr:spPr>
        <a:xfrm>
          <a:off x="6200775" y="981075"/>
          <a:ext cx="0" cy="54292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1190625</xdr:colOff>
      <xdr:row>7</xdr:row>
      <xdr:rowOff>57150</xdr:rowOff>
    </xdr:from>
    <xdr:to>
      <xdr:col>7</xdr:col>
      <xdr:colOff>1200150</xdr:colOff>
      <xdr:row>10</xdr:row>
      <xdr:rowOff>38100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20F63C9D-7E13-4E68-AEC7-4397CD0590AE}"/>
            </a:ext>
          </a:extLst>
        </xdr:cNvPr>
        <xdr:cNvCxnSpPr/>
      </xdr:nvCxnSpPr>
      <xdr:spPr>
        <a:xfrm>
          <a:off x="7553325" y="1485900"/>
          <a:ext cx="9525" cy="57150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5</xdr:row>
      <xdr:rowOff>180975</xdr:rowOff>
    </xdr:from>
    <xdr:to>
      <xdr:col>9</xdr:col>
      <xdr:colOff>57150</xdr:colOff>
      <xdr:row>8</xdr:row>
      <xdr:rowOff>114300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717C2F19-1322-485F-A445-6571AE218603}"/>
            </a:ext>
          </a:extLst>
        </xdr:cNvPr>
        <xdr:cNvCxnSpPr/>
      </xdr:nvCxnSpPr>
      <xdr:spPr>
        <a:xfrm>
          <a:off x="8886825" y="1181100"/>
          <a:ext cx="9525" cy="57150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1581150</xdr:colOff>
      <xdr:row>5</xdr:row>
      <xdr:rowOff>114300</xdr:rowOff>
    </xdr:from>
    <xdr:to>
      <xdr:col>7</xdr:col>
      <xdr:colOff>438150</xdr:colOff>
      <xdr:row>7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9D5425EA-25D5-4CB0-9350-C09856C1438D}"/>
            </a:ext>
          </a:extLst>
        </xdr:cNvPr>
        <xdr:cNvSpPr txBox="1"/>
      </xdr:nvSpPr>
      <xdr:spPr>
        <a:xfrm>
          <a:off x="6210300" y="1114425"/>
          <a:ext cx="590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1,7 an</a:t>
          </a:r>
        </a:p>
      </xdr:txBody>
    </xdr:sp>
    <xdr:clientData/>
  </xdr:twoCellAnchor>
  <xdr:twoCellAnchor>
    <xdr:from>
      <xdr:col>7</xdr:col>
      <xdr:colOff>1238250</xdr:colOff>
      <xdr:row>7</xdr:row>
      <xdr:rowOff>200025</xdr:rowOff>
    </xdr:from>
    <xdr:to>
      <xdr:col>8</xdr:col>
      <xdr:colOff>114300</xdr:colOff>
      <xdr:row>9</xdr:row>
      <xdr:rowOff>28575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F2024CB6-8626-496A-8CE7-99C13B6CAF01}"/>
            </a:ext>
          </a:extLst>
        </xdr:cNvPr>
        <xdr:cNvSpPr txBox="1"/>
      </xdr:nvSpPr>
      <xdr:spPr>
        <a:xfrm>
          <a:off x="7600950" y="1628775"/>
          <a:ext cx="5905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2,0 ans</a:t>
          </a:r>
        </a:p>
      </xdr:txBody>
    </xdr:sp>
    <xdr:clientData/>
  </xdr:twoCellAnchor>
  <xdr:twoCellAnchor>
    <xdr:from>
      <xdr:col>9</xdr:col>
      <xdr:colOff>161925</xdr:colOff>
      <xdr:row>6</xdr:row>
      <xdr:rowOff>95250</xdr:rowOff>
    </xdr:from>
    <xdr:to>
      <xdr:col>9</xdr:col>
      <xdr:colOff>752475</xdr:colOff>
      <xdr:row>7</xdr:row>
      <xdr:rowOff>114300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EBDF1329-804B-40DB-8B91-D94452242734}"/>
            </a:ext>
          </a:extLst>
        </xdr:cNvPr>
        <xdr:cNvSpPr txBox="1"/>
      </xdr:nvSpPr>
      <xdr:spPr>
        <a:xfrm>
          <a:off x="9001125" y="1314450"/>
          <a:ext cx="5905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1,8 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455084</xdr:colOff>
      <xdr:row>19</xdr:row>
      <xdr:rowOff>164041</xdr:rowOff>
    </xdr:from>
    <xdr:to>
      <xdr:col>7</xdr:col>
      <xdr:colOff>71967</xdr:colOff>
      <xdr:row>35</xdr:row>
      <xdr:rowOff>144991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8D1B0D2-EE89-4A05-B2CF-D9B904C5D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190501</xdr:colOff>
      <xdr:row>19</xdr:row>
      <xdr:rowOff>179917</xdr:rowOff>
    </xdr:from>
    <xdr:to>
      <xdr:col>13</xdr:col>
      <xdr:colOff>238127</xdr:colOff>
      <xdr:row>35</xdr:row>
      <xdr:rowOff>160867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669E433-4932-41C3-90DA-9594FC70C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3</xdr:row>
      <xdr:rowOff>0</xdr:rowOff>
    </xdr:from>
    <xdr:to>
      <xdr:col>14</xdr:col>
      <xdr:colOff>9525</xdr:colOff>
      <xdr:row>17</xdr:row>
      <xdr:rowOff>71437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A0136C5-99BC-4E23-B1F4-9F4BE3CCB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15</xdr:row>
      <xdr:rowOff>90487</xdr:rowOff>
    </xdr:from>
    <xdr:to>
      <xdr:col>11</xdr:col>
      <xdr:colOff>581025</xdr:colOff>
      <xdr:row>29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F4048B-D1D0-4B5E-86B0-684671F14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04BB-C91B-4E5D-A184-9F2A2C51FB84}">
  <dimension ref="B10:I31"/>
  <sheetViews>
    <sheetView tabSelected="1" topLeftCell="A10" workbookViewId="0">
      <selection activeCell="F30" sqref="F30"/>
    </sheetView>
  </sheetViews>
  <sheetFormatPr baseColWidth="10" defaultRowHeight="15" x14ac:dyDescent="0.25"/>
  <cols>
    <col min="1" max="1" width="1.7109375" style="71" customWidth="1"/>
    <col min="2" max="2" width="30.7109375" style="71" customWidth="1"/>
    <col min="3" max="16384" width="11.42578125" style="71"/>
  </cols>
  <sheetData>
    <row r="10" spans="2:7" x14ac:dyDescent="0.25">
      <c r="B10" s="85" t="s">
        <v>37</v>
      </c>
    </row>
    <row r="12" spans="2:7" x14ac:dyDescent="0.25">
      <c r="B12" t="s">
        <v>47</v>
      </c>
    </row>
    <row r="13" spans="2:7" ht="15.75" thickBot="1" x14ac:dyDescent="0.3"/>
    <row r="14" spans="2:7" x14ac:dyDescent="0.25">
      <c r="B14" s="86"/>
      <c r="C14" s="100" t="s">
        <v>2</v>
      </c>
      <c r="D14" s="98" t="s">
        <v>0</v>
      </c>
      <c r="E14" s="99"/>
      <c r="F14" s="98" t="s">
        <v>1</v>
      </c>
      <c r="G14" s="99"/>
    </row>
    <row r="15" spans="2:7" ht="15.75" thickBot="1" x14ac:dyDescent="0.3">
      <c r="B15" s="87"/>
      <c r="C15" s="101"/>
      <c r="D15" s="88" t="s">
        <v>17</v>
      </c>
      <c r="E15" s="89" t="s">
        <v>18</v>
      </c>
      <c r="F15" s="88" t="s">
        <v>17</v>
      </c>
      <c r="G15" s="89" t="s">
        <v>18</v>
      </c>
    </row>
    <row r="16" spans="2:7" ht="15.75" thickBot="1" x14ac:dyDescent="0.3">
      <c r="B16" s="96" t="s">
        <v>14</v>
      </c>
      <c r="C16" s="97">
        <v>74442</v>
      </c>
      <c r="D16" s="97">
        <v>40781</v>
      </c>
      <c r="E16" s="31">
        <v>6896</v>
      </c>
      <c r="F16" s="97">
        <v>16867</v>
      </c>
      <c r="G16" s="31">
        <v>9898</v>
      </c>
    </row>
    <row r="17" spans="2:9" ht="15.75" thickBot="1" x14ac:dyDescent="0.3">
      <c r="B17" s="90" t="s">
        <v>16</v>
      </c>
      <c r="C17" s="91">
        <v>1565</v>
      </c>
      <c r="D17" s="91">
        <v>551</v>
      </c>
      <c r="E17" s="92">
        <v>430</v>
      </c>
      <c r="F17" s="91">
        <v>191</v>
      </c>
      <c r="G17" s="93">
        <v>393</v>
      </c>
    </row>
    <row r="18" spans="2:9" x14ac:dyDescent="0.25">
      <c r="B18" s="87"/>
      <c r="C18" s="94"/>
      <c r="D18" s="94"/>
      <c r="E18" s="94"/>
    </row>
    <row r="21" spans="2:9" x14ac:dyDescent="0.25">
      <c r="B21" s="72"/>
      <c r="C21" s="72"/>
      <c r="D21" s="72"/>
      <c r="E21" s="72"/>
      <c r="F21" s="72"/>
      <c r="G21" s="72"/>
      <c r="H21" s="72"/>
      <c r="I21" s="72"/>
    </row>
    <row r="22" spans="2:9" x14ac:dyDescent="0.25">
      <c r="B22" s="72"/>
      <c r="C22" s="72"/>
      <c r="D22" s="72"/>
      <c r="E22" s="72"/>
      <c r="F22" s="72"/>
      <c r="G22" s="72"/>
      <c r="H22" s="72"/>
      <c r="I22" s="72"/>
    </row>
    <row r="23" spans="2:9" x14ac:dyDescent="0.25">
      <c r="B23" s="72"/>
      <c r="C23" s="72"/>
      <c r="D23" s="72"/>
      <c r="E23" s="72"/>
      <c r="F23" s="72"/>
      <c r="G23" s="72"/>
      <c r="H23" s="72"/>
      <c r="I23" s="72"/>
    </row>
    <row r="24" spans="2:9" x14ac:dyDescent="0.25">
      <c r="B24" s="72"/>
      <c r="C24" s="72"/>
      <c r="D24" s="72"/>
      <c r="E24" s="72"/>
      <c r="F24" s="72"/>
      <c r="G24" s="72"/>
      <c r="H24" s="72"/>
      <c r="I24" s="72"/>
    </row>
    <row r="25" spans="2:9" x14ac:dyDescent="0.25">
      <c r="B25" s="86"/>
      <c r="C25" s="86"/>
      <c r="D25" s="86"/>
      <c r="E25" s="86"/>
      <c r="F25" s="86"/>
      <c r="G25" s="86"/>
      <c r="H25" s="86"/>
      <c r="I25" s="86"/>
    </row>
    <row r="26" spans="2:9" x14ac:dyDescent="0.25">
      <c r="B26" s="86"/>
      <c r="C26" s="86"/>
      <c r="D26" s="86"/>
      <c r="E26" s="86"/>
      <c r="F26" s="86"/>
      <c r="G26" s="86"/>
      <c r="H26" s="86"/>
      <c r="I26" s="86"/>
    </row>
    <row r="27" spans="2:9" x14ac:dyDescent="0.25">
      <c r="B27" s="72"/>
      <c r="C27" s="72"/>
      <c r="D27" s="72"/>
      <c r="E27" s="72"/>
      <c r="F27" s="72"/>
      <c r="G27" s="72"/>
      <c r="H27" s="72"/>
      <c r="I27" s="72"/>
    </row>
    <row r="28" spans="2:9" x14ac:dyDescent="0.25">
      <c r="B28" s="72"/>
      <c r="C28" s="72"/>
      <c r="D28" s="72"/>
      <c r="E28" s="72"/>
      <c r="F28" s="72"/>
      <c r="G28" s="72"/>
      <c r="H28" s="72"/>
      <c r="I28" s="72"/>
    </row>
    <row r="29" spans="2:9" x14ac:dyDescent="0.25">
      <c r="B29" s="72"/>
      <c r="C29" s="72"/>
      <c r="E29" s="72"/>
      <c r="F29" s="72"/>
      <c r="G29" s="72"/>
      <c r="H29" s="72"/>
      <c r="I29" s="72"/>
    </row>
    <row r="30" spans="2:9" x14ac:dyDescent="0.25">
      <c r="B30" s="72"/>
      <c r="C30" s="72"/>
      <c r="E30" s="72"/>
      <c r="F30" s="72"/>
      <c r="H30" s="72"/>
      <c r="I30" s="72"/>
    </row>
    <row r="31" spans="2:9" x14ac:dyDescent="0.25">
      <c r="B31" s="86"/>
      <c r="C31" s="95"/>
      <c r="E31" s="95"/>
      <c r="F31" s="95"/>
      <c r="H31" s="95"/>
      <c r="I31" s="95"/>
    </row>
  </sheetData>
  <mergeCells count="3">
    <mergeCell ref="D14:E14"/>
    <mergeCell ref="F14:G14"/>
    <mergeCell ref="C14:C15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DD0B-AC1B-40AD-86F1-019CA667588A}">
  <dimension ref="A1:D35"/>
  <sheetViews>
    <sheetView workbookViewId="0">
      <selection activeCell="B3" sqref="B3"/>
    </sheetView>
  </sheetViews>
  <sheetFormatPr baseColWidth="10" defaultRowHeight="15" x14ac:dyDescent="0.25"/>
  <cols>
    <col min="1" max="1" width="22.28515625" customWidth="1"/>
    <col min="2" max="2" width="14.5703125" bestFit="1" customWidth="1"/>
  </cols>
  <sheetData>
    <row r="1" spans="1:4" ht="15.75" x14ac:dyDescent="0.25">
      <c r="A1" s="74" t="s">
        <v>39</v>
      </c>
    </row>
    <row r="2" spans="1:4" x14ac:dyDescent="0.25">
      <c r="A2" t="s">
        <v>38</v>
      </c>
    </row>
    <row r="4" spans="1:4" x14ac:dyDescent="0.25">
      <c r="B4" s="102"/>
      <c r="C4" s="102"/>
    </row>
    <row r="5" spans="1:4" x14ac:dyDescent="0.25">
      <c r="A5" t="s">
        <v>7</v>
      </c>
      <c r="B5" t="s">
        <v>8</v>
      </c>
      <c r="C5" t="s">
        <v>9</v>
      </c>
      <c r="D5" t="s">
        <v>2</v>
      </c>
    </row>
    <row r="6" spans="1:4" x14ac:dyDescent="0.25">
      <c r="A6" s="70">
        <v>1990</v>
      </c>
      <c r="B6" s="17">
        <v>1.1660807682414473E-2</v>
      </c>
      <c r="C6" s="17">
        <v>8.6169939123724601E-2</v>
      </c>
      <c r="D6" s="17">
        <v>9.851667666981051E-2</v>
      </c>
    </row>
    <row r="7" spans="1:4" x14ac:dyDescent="0.25">
      <c r="A7" s="70">
        <v>1991</v>
      </c>
      <c r="B7" s="17">
        <v>1.0112940134347088E-2</v>
      </c>
      <c r="C7" s="17">
        <v>9.6109839816933634E-2</v>
      </c>
      <c r="D7" s="17">
        <v>0.10666568243891636</v>
      </c>
    </row>
    <row r="8" spans="1:4" x14ac:dyDescent="0.25">
      <c r="A8" s="70">
        <v>1992</v>
      </c>
      <c r="B8" s="17">
        <v>1.3267651888341543E-2</v>
      </c>
      <c r="C8" s="17">
        <v>0.13451559934318555</v>
      </c>
      <c r="D8" s="17">
        <v>0.14817733990147783</v>
      </c>
    </row>
    <row r="9" spans="1:4" x14ac:dyDescent="0.25">
      <c r="A9" s="70">
        <v>1993</v>
      </c>
      <c r="B9" s="17">
        <v>1.5170433262579597E-2</v>
      </c>
      <c r="C9" s="17">
        <v>0.14390061181171182</v>
      </c>
      <c r="D9" s="17">
        <v>0.15913347484080409</v>
      </c>
    </row>
    <row r="10" spans="1:4" x14ac:dyDescent="0.25">
      <c r="A10" s="70">
        <v>1994</v>
      </c>
      <c r="B10" s="17">
        <v>1.4183514774494557E-2</v>
      </c>
      <c r="C10" s="17">
        <v>0.16590979782270607</v>
      </c>
      <c r="D10" s="17">
        <v>0.18040435458786935</v>
      </c>
    </row>
    <row r="11" spans="1:4" x14ac:dyDescent="0.25">
      <c r="A11" s="70">
        <v>1995</v>
      </c>
      <c r="B11" s="17">
        <v>1.5895610913404509E-2</v>
      </c>
      <c r="C11" s="17">
        <v>0.17971530249110321</v>
      </c>
      <c r="D11" s="17">
        <v>0.19620403321470936</v>
      </c>
    </row>
    <row r="12" spans="1:4" x14ac:dyDescent="0.25">
      <c r="A12" s="70">
        <v>1996</v>
      </c>
      <c r="B12" s="17">
        <v>1.6856392294220666E-2</v>
      </c>
      <c r="C12" s="17">
        <v>0.18656961471103328</v>
      </c>
      <c r="D12" s="17">
        <v>0.20391856392294222</v>
      </c>
    </row>
    <row r="13" spans="1:4" x14ac:dyDescent="0.25">
      <c r="A13" s="70">
        <v>1997</v>
      </c>
      <c r="B13" s="17">
        <v>1.6670075680098179E-2</v>
      </c>
      <c r="C13" s="17">
        <v>0.19017181427694826</v>
      </c>
      <c r="D13" s="17">
        <v>0.20730210677030067</v>
      </c>
    </row>
    <row r="14" spans="1:4" x14ac:dyDescent="0.25">
      <c r="A14" s="70">
        <v>1998</v>
      </c>
      <c r="B14" s="17">
        <v>1.818091991502396E-2</v>
      </c>
      <c r="C14" s="17">
        <v>0.18729311792895609</v>
      </c>
      <c r="D14" s="17">
        <v>0.20591867990711921</v>
      </c>
    </row>
    <row r="15" spans="1:4" x14ac:dyDescent="0.25">
      <c r="A15" s="70">
        <v>1999</v>
      </c>
      <c r="B15" s="17">
        <v>1.7620353306063739E-2</v>
      </c>
      <c r="C15" s="17">
        <v>0.18155256888569246</v>
      </c>
      <c r="D15" s="17">
        <v>0.19989212028588124</v>
      </c>
    </row>
    <row r="16" spans="1:4" x14ac:dyDescent="0.25">
      <c r="A16" s="70">
        <v>2000</v>
      </c>
      <c r="B16" s="17">
        <v>2.1170013503506557E-2</v>
      </c>
      <c r="C16" s="17">
        <v>0.16875027224811603</v>
      </c>
      <c r="D16" s="17">
        <v>0.19048656183299212</v>
      </c>
    </row>
    <row r="17" spans="1:4" x14ac:dyDescent="0.25">
      <c r="A17" s="70">
        <v>2001</v>
      </c>
      <c r="B17" s="17">
        <v>1.7747298420615128E-2</v>
      </c>
      <c r="C17" s="17">
        <v>0.12497921862011638</v>
      </c>
      <c r="D17" s="17">
        <v>0.14301745635910224</v>
      </c>
    </row>
    <row r="18" spans="1:4" x14ac:dyDescent="0.25">
      <c r="A18" s="70">
        <v>2002</v>
      </c>
      <c r="B18" s="17">
        <v>2.0110143897672766E-2</v>
      </c>
      <c r="C18" s="17">
        <v>9.4759282288150642E-2</v>
      </c>
      <c r="D18" s="17">
        <v>0.11522472908154202</v>
      </c>
    </row>
    <row r="19" spans="1:4" x14ac:dyDescent="0.25">
      <c r="A19" s="70">
        <v>2003</v>
      </c>
      <c r="B19" s="17">
        <v>1.9685780140175926E-2</v>
      </c>
      <c r="C19" s="17">
        <v>5.6846512065478152E-2</v>
      </c>
      <c r="D19" s="17">
        <v>7.6791006162096054E-2</v>
      </c>
    </row>
    <row r="20" spans="1:4" x14ac:dyDescent="0.25">
      <c r="A20" s="70">
        <v>2004</v>
      </c>
      <c r="B20" s="17">
        <v>2.08581400123178E-2</v>
      </c>
      <c r="C20" s="17">
        <v>5.2145350030794499E-2</v>
      </c>
      <c r="D20" s="17">
        <v>7.3126668035311024E-2</v>
      </c>
    </row>
    <row r="21" spans="1:4" x14ac:dyDescent="0.25">
      <c r="A21" s="70">
        <v>2005</v>
      </c>
      <c r="B21" s="17">
        <v>2.1464185820260245E-2</v>
      </c>
      <c r="C21" s="17">
        <v>3.5418946856378454E-2</v>
      </c>
      <c r="D21" s="17">
        <v>5.718715797154323E-2</v>
      </c>
    </row>
    <row r="22" spans="1:4" x14ac:dyDescent="0.25">
      <c r="A22" s="70">
        <v>2006</v>
      </c>
      <c r="B22" s="17">
        <v>1.7250611104644396E-2</v>
      </c>
      <c r="C22" s="17">
        <v>3.5199627517169131E-2</v>
      </c>
      <c r="D22" s="17">
        <v>5.261319986031894E-2</v>
      </c>
    </row>
    <row r="23" spans="1:4" x14ac:dyDescent="0.25">
      <c r="A23" s="70">
        <v>2007</v>
      </c>
      <c r="B23" s="17">
        <v>1.8336847895846702E-2</v>
      </c>
      <c r="C23" s="17">
        <v>2.7436508664160631E-2</v>
      </c>
      <c r="D23" s="17">
        <v>4.6025488218575224E-2</v>
      </c>
    </row>
    <row r="24" spans="1:4" x14ac:dyDescent="0.25">
      <c r="A24" s="70">
        <v>2008</v>
      </c>
      <c r="B24" s="17">
        <v>1.5819608134736218E-2</v>
      </c>
      <c r="C24" s="17">
        <v>2.0485556009963938E-2</v>
      </c>
      <c r="D24" s="17">
        <v>3.6491058482358625E-2</v>
      </c>
    </row>
    <row r="25" spans="1:4" x14ac:dyDescent="0.25">
      <c r="A25" s="70">
        <v>2009</v>
      </c>
      <c r="B25" s="17">
        <v>1.9420859995518264E-2</v>
      </c>
      <c r="C25" s="17">
        <v>6.6479097676966359E-3</v>
      </c>
      <c r="D25" s="17">
        <v>2.634265368622862E-2</v>
      </c>
    </row>
    <row r="26" spans="1:4" x14ac:dyDescent="0.25">
      <c r="A26" s="70">
        <v>2010</v>
      </c>
      <c r="B26" s="17">
        <v>1.9131746202736184E-2</v>
      </c>
      <c r="C26" s="17">
        <v>3.3825272002585369E-3</v>
      </c>
      <c r="D26" s="17">
        <v>2.2794355273079825E-2</v>
      </c>
    </row>
    <row r="27" spans="1:4" x14ac:dyDescent="0.25">
      <c r="A27" s="70">
        <v>2011</v>
      </c>
      <c r="B27" s="17">
        <v>1.7711148505090681E-2</v>
      </c>
      <c r="C27" s="17">
        <v>3.5184335322013156E-3</v>
      </c>
      <c r="D27" s="17">
        <v>2.1297571091054339E-2</v>
      </c>
    </row>
    <row r="28" spans="1:4" x14ac:dyDescent="0.25">
      <c r="A28" s="70">
        <v>2012</v>
      </c>
      <c r="B28" s="17">
        <v>2.3217797757400831E-2</v>
      </c>
      <c r="C28" s="17">
        <v>4.1633674746494346E-3</v>
      </c>
      <c r="D28" s="17">
        <v>2.7611044417767107E-2</v>
      </c>
    </row>
    <row r="29" spans="1:4" x14ac:dyDescent="0.25">
      <c r="A29" s="70">
        <v>2013</v>
      </c>
      <c r="B29" s="17">
        <v>1.9131960399348343E-2</v>
      </c>
      <c r="C29" s="17">
        <v>2.6525752955428379E-3</v>
      </c>
      <c r="D29" s="17">
        <v>2.1826308534191069E-2</v>
      </c>
    </row>
    <row r="30" spans="1:4" x14ac:dyDescent="0.25">
      <c r="A30" s="70">
        <v>2014</v>
      </c>
      <c r="B30" s="17">
        <v>2.007664111962679E-2</v>
      </c>
      <c r="C30" s="17">
        <v>3.0198267244251915E-3</v>
      </c>
      <c r="D30" s="17">
        <v>2.3179773408863711E-2</v>
      </c>
    </row>
    <row r="31" spans="1:4" x14ac:dyDescent="0.25">
      <c r="A31" s="70">
        <v>2015</v>
      </c>
      <c r="B31" s="17">
        <v>2.1525719450925983E-2</v>
      </c>
      <c r="C31" s="17">
        <v>2.5435664585566837E-3</v>
      </c>
      <c r="D31" s="17">
        <v>2.4132349540686552E-2</v>
      </c>
    </row>
    <row r="32" spans="1:4" x14ac:dyDescent="0.25">
      <c r="A32" s="70">
        <v>2016</v>
      </c>
      <c r="B32" s="17">
        <v>2.0804279300792816E-2</v>
      </c>
      <c r="C32" s="17">
        <v>2.2351705033909638E-3</v>
      </c>
      <c r="D32" s="17">
        <v>2.31349699111663E-2</v>
      </c>
    </row>
    <row r="33" spans="1:4" x14ac:dyDescent="0.25">
      <c r="A33" s="70">
        <v>2017</v>
      </c>
      <c r="B33" s="17">
        <v>1.8767024850014205E-2</v>
      </c>
      <c r="C33" s="17">
        <v>2.5234378916759973E-3</v>
      </c>
      <c r="D33" s="17">
        <v>2.1374020287772189E-2</v>
      </c>
    </row>
    <row r="34" spans="1:4" x14ac:dyDescent="0.25">
      <c r="A34" s="70">
        <v>2018</v>
      </c>
      <c r="B34" s="17">
        <v>2.1170387473374418E-2</v>
      </c>
      <c r="C34" s="17">
        <v>2.1300466659078714E-3</v>
      </c>
      <c r="D34" s="17">
        <v>2.3316694037495325E-2</v>
      </c>
    </row>
    <row r="35" spans="1:4" x14ac:dyDescent="0.25">
      <c r="A35" s="70">
        <v>2019</v>
      </c>
      <c r="B35" s="17">
        <v>2.2987553242620615E-2</v>
      </c>
      <c r="C35" s="17">
        <v>2.0551237217627657E-3</v>
      </c>
      <c r="D35" s="17">
        <v>2.5125544856389945E-2</v>
      </c>
    </row>
  </sheetData>
  <mergeCells count="1">
    <mergeCell ref="B4:C4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98EF5-58CB-4CDB-A5C4-D7E41937A943}">
  <dimension ref="A1:D36"/>
  <sheetViews>
    <sheetView workbookViewId="0">
      <selection activeCell="A2" sqref="A2"/>
    </sheetView>
  </sheetViews>
  <sheetFormatPr baseColWidth="10" defaultRowHeight="15" x14ac:dyDescent="0.25"/>
  <cols>
    <col min="1" max="1" width="20.7109375" customWidth="1"/>
    <col min="2" max="2" width="15.28515625" customWidth="1"/>
    <col min="3" max="3" width="19.7109375" bestFit="1" customWidth="1"/>
  </cols>
  <sheetData>
    <row r="1" spans="1:4" x14ac:dyDescent="0.25">
      <c r="A1" s="74" t="s">
        <v>40</v>
      </c>
    </row>
    <row r="2" spans="1:4" x14ac:dyDescent="0.25">
      <c r="A2" t="s">
        <v>38</v>
      </c>
    </row>
    <row r="5" spans="1:4" x14ac:dyDescent="0.25">
      <c r="A5" s="70" t="s">
        <v>7</v>
      </c>
      <c r="B5" s="70" t="s">
        <v>8</v>
      </c>
      <c r="C5" s="70" t="s">
        <v>9</v>
      </c>
      <c r="D5" s="70" t="s">
        <v>2</v>
      </c>
    </row>
    <row r="6" spans="1:4" x14ac:dyDescent="0.25">
      <c r="A6" s="70">
        <v>1990</v>
      </c>
      <c r="B6" s="75">
        <v>35.332777777777778</v>
      </c>
      <c r="C6" s="75">
        <v>7.4398888888888894</v>
      </c>
      <c r="D6" s="75">
        <v>10.808444444444444</v>
      </c>
    </row>
    <row r="7" spans="1:4" x14ac:dyDescent="0.25">
      <c r="A7" s="70">
        <v>1991</v>
      </c>
      <c r="B7" s="75">
        <v>33.376444444444445</v>
      </c>
      <c r="C7" s="75">
        <v>7.2888888888888888</v>
      </c>
      <c r="D7" s="75">
        <v>9.7944444444444443</v>
      </c>
    </row>
    <row r="8" spans="1:4" x14ac:dyDescent="0.25">
      <c r="A8" s="70">
        <v>1992</v>
      </c>
      <c r="B8" s="75">
        <v>36.576333333333331</v>
      </c>
      <c r="C8" s="75">
        <v>6.6453333333333342</v>
      </c>
      <c r="D8" s="75">
        <v>9.3251111111111111</v>
      </c>
    </row>
    <row r="9" spans="1:4" x14ac:dyDescent="0.25">
      <c r="A9" s="70">
        <v>1993</v>
      </c>
      <c r="B9" s="75">
        <v>35.068111111111115</v>
      </c>
      <c r="C9" s="75">
        <v>6.6045555555555548</v>
      </c>
      <c r="D9" s="75">
        <v>9.3182222222222215</v>
      </c>
    </row>
    <row r="10" spans="1:4" x14ac:dyDescent="0.25">
      <c r="A10" s="70">
        <v>1994</v>
      </c>
      <c r="B10" s="75">
        <v>35.743111111111112</v>
      </c>
      <c r="C10" s="75">
        <v>7.5190000000000001</v>
      </c>
      <c r="D10" s="75">
        <v>9.7522222222222226</v>
      </c>
    </row>
    <row r="11" spans="1:4" x14ac:dyDescent="0.25">
      <c r="A11" s="70">
        <v>1995</v>
      </c>
      <c r="B11" s="75">
        <v>35.571222222222218</v>
      </c>
      <c r="C11" s="75">
        <v>7.5976666666666661</v>
      </c>
      <c r="D11" s="75">
        <v>9.8785555555555558</v>
      </c>
    </row>
    <row r="12" spans="1:4" x14ac:dyDescent="0.25">
      <c r="A12" s="70">
        <v>1996</v>
      </c>
      <c r="B12" s="75">
        <v>35.026444444444444</v>
      </c>
      <c r="C12" s="75">
        <v>7.4903333333333331</v>
      </c>
      <c r="D12" s="75">
        <v>9.7759999999999998</v>
      </c>
    </row>
    <row r="13" spans="1:4" x14ac:dyDescent="0.25">
      <c r="A13" s="70">
        <v>1997</v>
      </c>
      <c r="B13" s="75">
        <v>35.355444444444444</v>
      </c>
      <c r="C13" s="75">
        <v>7.3148888888888894</v>
      </c>
      <c r="D13" s="75">
        <v>9.573888888888888</v>
      </c>
    </row>
    <row r="14" spans="1:4" x14ac:dyDescent="0.25">
      <c r="A14" s="70">
        <v>1998</v>
      </c>
      <c r="B14" s="75">
        <v>35.634888888888888</v>
      </c>
      <c r="C14" s="75">
        <v>7.2792222222222218</v>
      </c>
      <c r="D14" s="75">
        <v>9.7873333333333328</v>
      </c>
    </row>
    <row r="15" spans="1:4" x14ac:dyDescent="0.25">
      <c r="A15" s="70">
        <v>1999</v>
      </c>
      <c r="B15" s="75">
        <v>36.253333333333337</v>
      </c>
      <c r="C15" s="75">
        <v>7.1141111111111108</v>
      </c>
      <c r="D15" s="75">
        <v>9.6838888888888892</v>
      </c>
    </row>
    <row r="16" spans="1:4" x14ac:dyDescent="0.25">
      <c r="A16" s="70">
        <v>2000</v>
      </c>
      <c r="B16" s="75">
        <v>36.892111111111113</v>
      </c>
      <c r="C16" s="75">
        <v>6.5533333333333328</v>
      </c>
      <c r="D16" s="75">
        <v>9.9322222222222223</v>
      </c>
    </row>
    <row r="17" spans="1:4" x14ac:dyDescent="0.25">
      <c r="A17" s="70">
        <v>2001</v>
      </c>
      <c r="B17" s="75">
        <v>35.490333333333332</v>
      </c>
      <c r="C17" s="75">
        <v>5.8973333333333331</v>
      </c>
      <c r="D17" s="75">
        <v>9.5785555555555568</v>
      </c>
    </row>
    <row r="18" spans="1:4" x14ac:dyDescent="0.25">
      <c r="A18" s="70">
        <v>2002</v>
      </c>
      <c r="B18" s="75">
        <v>35.574666666666666</v>
      </c>
      <c r="C18" s="75">
        <v>5.9697777777777778</v>
      </c>
      <c r="D18" s="75">
        <v>11.141111111111112</v>
      </c>
    </row>
    <row r="19" spans="1:4" x14ac:dyDescent="0.25">
      <c r="A19" s="70">
        <v>2003</v>
      </c>
      <c r="B19" s="75">
        <v>36.93633333333333</v>
      </c>
      <c r="C19" s="75">
        <v>6.5106666666666673</v>
      </c>
      <c r="D19" s="75">
        <v>14.334666666666665</v>
      </c>
    </row>
    <row r="20" spans="1:4" x14ac:dyDescent="0.25">
      <c r="A20" s="70">
        <v>2004</v>
      </c>
      <c r="B20" s="75">
        <v>37.051111111111112</v>
      </c>
      <c r="C20" s="75">
        <v>7.072111111111111</v>
      </c>
      <c r="D20" s="75">
        <v>15.619</v>
      </c>
    </row>
    <row r="21" spans="1:4" x14ac:dyDescent="0.25">
      <c r="A21" s="70">
        <v>2005</v>
      </c>
      <c r="B21" s="75">
        <v>36.617333333333335</v>
      </c>
      <c r="C21" s="75">
        <v>7.2833333333333332</v>
      </c>
      <c r="D21" s="75">
        <v>18.362444444444442</v>
      </c>
    </row>
    <row r="22" spans="1:4" x14ac:dyDescent="0.25">
      <c r="A22" s="70">
        <v>2006</v>
      </c>
      <c r="B22" s="75">
        <v>37.242888888888892</v>
      </c>
      <c r="C22" s="75">
        <v>6.7640000000000002</v>
      </c>
      <c r="D22" s="75">
        <v>16.754222222222225</v>
      </c>
    </row>
    <row r="23" spans="1:4" x14ac:dyDescent="0.25">
      <c r="A23" s="70">
        <v>2007</v>
      </c>
      <c r="B23" s="75">
        <v>37.126999999999995</v>
      </c>
      <c r="C23" s="75">
        <v>7.4644444444444442</v>
      </c>
      <c r="D23" s="75">
        <v>19.293777777777777</v>
      </c>
    </row>
    <row r="24" spans="1:4" x14ac:dyDescent="0.25">
      <c r="A24" s="70">
        <v>2008</v>
      </c>
      <c r="B24" s="75">
        <v>37.675444444444445</v>
      </c>
      <c r="C24" s="75">
        <v>7.7685555555555554</v>
      </c>
      <c r="D24" s="75">
        <v>20.743666666666666</v>
      </c>
    </row>
    <row r="25" spans="1:4" x14ac:dyDescent="0.25">
      <c r="A25" s="70">
        <v>2009</v>
      </c>
      <c r="B25" s="75">
        <v>37.57877777777778</v>
      </c>
      <c r="C25" s="75">
        <v>9.1276666666666664</v>
      </c>
      <c r="D25" s="75">
        <v>30.200444444444443</v>
      </c>
    </row>
    <row r="26" spans="1:4" x14ac:dyDescent="0.25">
      <c r="A26" s="70">
        <v>2010</v>
      </c>
      <c r="B26" s="75">
        <v>37.431333333333335</v>
      </c>
      <c r="C26" s="75">
        <v>13.476333333333333</v>
      </c>
      <c r="D26" s="75">
        <v>33.745777777777775</v>
      </c>
    </row>
    <row r="27" spans="1:4" x14ac:dyDescent="0.25">
      <c r="A27" s="70">
        <v>2011</v>
      </c>
      <c r="B27" s="75">
        <v>37.047555555555554</v>
      </c>
      <c r="C27" s="75">
        <v>10.979777777777777</v>
      </c>
      <c r="D27" s="75">
        <v>32.674777777777777</v>
      </c>
    </row>
    <row r="28" spans="1:4" x14ac:dyDescent="0.25">
      <c r="A28" s="70">
        <v>2012</v>
      </c>
      <c r="B28" s="75">
        <v>37.964222222222226</v>
      </c>
      <c r="C28" s="75">
        <v>13.578444444444443</v>
      </c>
      <c r="D28" s="75">
        <v>34.078888888888891</v>
      </c>
    </row>
    <row r="29" spans="1:4" x14ac:dyDescent="0.25">
      <c r="A29" s="70">
        <v>2013</v>
      </c>
      <c r="B29" s="75">
        <v>38.098555555555556</v>
      </c>
      <c r="C29" s="75">
        <v>13.528888888888888</v>
      </c>
      <c r="D29" s="75">
        <v>35.1</v>
      </c>
    </row>
    <row r="30" spans="1:4" x14ac:dyDescent="0.25">
      <c r="A30" s="70">
        <v>2014</v>
      </c>
      <c r="B30" s="75">
        <v>36.583444444444446</v>
      </c>
      <c r="C30" s="75">
        <v>12.28588888888889</v>
      </c>
      <c r="D30" s="75">
        <v>33.361777777777775</v>
      </c>
    </row>
    <row r="31" spans="1:4" x14ac:dyDescent="0.25">
      <c r="A31" s="70">
        <v>2015</v>
      </c>
      <c r="B31" s="75">
        <v>36.481000000000002</v>
      </c>
      <c r="C31" s="75">
        <v>14.354222222222223</v>
      </c>
      <c r="D31" s="75">
        <v>34.085888888888888</v>
      </c>
    </row>
    <row r="32" spans="1:4" x14ac:dyDescent="0.25">
      <c r="A32" s="70">
        <v>2016</v>
      </c>
      <c r="B32" s="75">
        <v>37.398555555555554</v>
      </c>
      <c r="C32" s="75">
        <v>12.453222222222221</v>
      </c>
      <c r="D32" s="75">
        <v>34.904888888888891</v>
      </c>
    </row>
    <row r="33" spans="1:4" x14ac:dyDescent="0.25">
      <c r="A33" s="70">
        <v>2017</v>
      </c>
      <c r="B33" s="75">
        <v>37.42722222222222</v>
      </c>
      <c r="C33" s="75">
        <v>14.209444444444443</v>
      </c>
      <c r="D33" s="75">
        <v>34.600222222222222</v>
      </c>
    </row>
    <row r="34" spans="1:4" x14ac:dyDescent="0.25">
      <c r="A34" s="70">
        <v>2018</v>
      </c>
      <c r="B34" s="75">
        <v>37.282444444444444</v>
      </c>
      <c r="C34" s="75">
        <v>14.102888888888888</v>
      </c>
      <c r="D34" s="75">
        <v>35.159444444444446</v>
      </c>
    </row>
    <row r="35" spans="1:4" x14ac:dyDescent="0.25">
      <c r="A35" s="70">
        <v>2019</v>
      </c>
      <c r="B35" s="75">
        <v>38.268555555555558</v>
      </c>
      <c r="C35" s="75">
        <v>13.27611111111111</v>
      </c>
      <c r="D35" s="75">
        <v>36.161666666666669</v>
      </c>
    </row>
    <row r="36" spans="1:4" x14ac:dyDescent="0.25">
      <c r="A36" s="70" t="s">
        <v>15</v>
      </c>
      <c r="B36" s="75">
        <v>37.002111111111113</v>
      </c>
      <c r="C36" s="75">
        <v>7.182666666666667</v>
      </c>
      <c r="D36" s="75">
        <v>16.02911111111111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1403-7742-4397-859F-19CC31D09221}">
  <dimension ref="A1:F9"/>
  <sheetViews>
    <sheetView workbookViewId="0">
      <selection sqref="A1:A2"/>
    </sheetView>
  </sheetViews>
  <sheetFormatPr baseColWidth="10" defaultRowHeight="15" x14ac:dyDescent="0.25"/>
  <cols>
    <col min="1" max="1" width="4.140625" customWidth="1"/>
    <col min="3" max="3" width="13.42578125" customWidth="1"/>
    <col min="4" max="4" width="16.5703125" customWidth="1"/>
    <col min="5" max="5" width="16.140625" customWidth="1"/>
    <col min="6" max="6" width="17.28515625" customWidth="1"/>
    <col min="7" max="7" width="21.140625" customWidth="1"/>
  </cols>
  <sheetData>
    <row r="1" spans="1:6" ht="15.75" x14ac:dyDescent="0.25">
      <c r="A1" s="79" t="s">
        <v>43</v>
      </c>
    </row>
    <row r="2" spans="1:6" x14ac:dyDescent="0.25">
      <c r="A2" t="s">
        <v>38</v>
      </c>
    </row>
    <row r="3" spans="1:6" x14ac:dyDescent="0.25">
      <c r="A3" s="4"/>
    </row>
    <row r="6" spans="1:6" ht="48" thickBot="1" x14ac:dyDescent="0.3">
      <c r="B6" s="76" t="s">
        <v>12</v>
      </c>
      <c r="C6" s="22" t="s">
        <v>20</v>
      </c>
      <c r="D6" s="19" t="s">
        <v>41</v>
      </c>
      <c r="E6" s="19" t="s">
        <v>42</v>
      </c>
      <c r="F6" s="19" t="s">
        <v>13</v>
      </c>
    </row>
    <row r="7" spans="1:6" ht="16.5" thickBot="1" x14ac:dyDescent="0.3">
      <c r="B7" s="77" t="s">
        <v>10</v>
      </c>
      <c r="C7" s="35">
        <v>0.52332268370607027</v>
      </c>
      <c r="D7" s="23">
        <v>25.660480260480259</v>
      </c>
      <c r="E7" s="23">
        <v>0</v>
      </c>
      <c r="F7" s="20">
        <v>0</v>
      </c>
    </row>
    <row r="8" spans="1:6" ht="16.5" thickBot="1" x14ac:dyDescent="0.3">
      <c r="B8" s="78" t="s">
        <v>11</v>
      </c>
      <c r="C8" s="36">
        <v>0.47667731629392973</v>
      </c>
      <c r="D8" s="24">
        <v>47.059361036639856</v>
      </c>
      <c r="E8" s="24">
        <v>30</v>
      </c>
      <c r="F8" s="21">
        <v>0.6374927185399385</v>
      </c>
    </row>
    <row r="9" spans="1:6" ht="16.5" thickBot="1" x14ac:dyDescent="0.3">
      <c r="B9" s="77" t="s">
        <v>2</v>
      </c>
      <c r="C9" s="35">
        <v>1</v>
      </c>
      <c r="D9" s="23">
        <v>35.860841320553781</v>
      </c>
      <c r="E9" s="23">
        <v>14.300319488817891</v>
      </c>
      <c r="F9" s="20">
        <v>0.39877255976762616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15B7-6333-4700-B326-50C160C04C54}">
  <dimension ref="A1:E8"/>
  <sheetViews>
    <sheetView workbookViewId="0">
      <selection activeCell="G3" sqref="G3"/>
    </sheetView>
  </sheetViews>
  <sheetFormatPr baseColWidth="10" defaultRowHeight="15" x14ac:dyDescent="0.25"/>
  <cols>
    <col min="1" max="1" width="4.42578125" customWidth="1"/>
    <col min="2" max="2" width="14" customWidth="1"/>
    <col min="3" max="3" width="13.85546875" customWidth="1"/>
    <col min="4" max="4" width="14.28515625" customWidth="1"/>
    <col min="7" max="7" width="26" bestFit="1" customWidth="1"/>
    <col min="8" max="8" width="25.7109375" bestFit="1" customWidth="1"/>
  </cols>
  <sheetData>
    <row r="1" spans="1:5" ht="15.75" x14ac:dyDescent="0.25">
      <c r="A1" s="79" t="s">
        <v>44</v>
      </c>
      <c r="B1" s="1"/>
    </row>
    <row r="2" spans="1:5" x14ac:dyDescent="0.25">
      <c r="A2" t="s">
        <v>38</v>
      </c>
      <c r="B2" s="1"/>
    </row>
    <row r="3" spans="1:5" x14ac:dyDescent="0.25">
      <c r="A3" s="1"/>
      <c r="B3" s="1"/>
    </row>
    <row r="4" spans="1:5" ht="16.5" thickBot="1" x14ac:dyDescent="0.3">
      <c r="B4" s="30"/>
      <c r="C4" s="25"/>
      <c r="D4" s="103"/>
      <c r="E4" s="103"/>
    </row>
    <row r="5" spans="1:5" ht="16.5" thickBot="1" x14ac:dyDescent="0.3">
      <c r="B5" s="8"/>
      <c r="C5" s="26" t="s">
        <v>22</v>
      </c>
      <c r="D5" s="26" t="s">
        <v>23</v>
      </c>
      <c r="E5" s="26" t="s">
        <v>4</v>
      </c>
    </row>
    <row r="6" spans="1:5" ht="17.25" thickTop="1" thickBot="1" x14ac:dyDescent="0.3">
      <c r="B6" s="27" t="s">
        <v>6</v>
      </c>
      <c r="C6" s="33">
        <v>62.149827388406607</v>
      </c>
      <c r="D6" s="34">
        <v>63.872036067481041</v>
      </c>
      <c r="E6" s="34">
        <f t="shared" ref="E6:E8" si="0">D6-C6</f>
        <v>1.7222086790744342</v>
      </c>
    </row>
    <row r="7" spans="1:5" ht="16.5" thickBot="1" x14ac:dyDescent="0.3">
      <c r="B7" s="28" t="s">
        <v>5</v>
      </c>
      <c r="C7" s="15">
        <v>60.525476060108168</v>
      </c>
      <c r="D7" s="32">
        <v>62.500142324303155</v>
      </c>
      <c r="E7" s="32">
        <f t="shared" si="0"/>
        <v>1.9746662641949868</v>
      </c>
    </row>
    <row r="8" spans="1:5" ht="16.5" thickBot="1" x14ac:dyDescent="0.3">
      <c r="B8" s="29" t="s">
        <v>2</v>
      </c>
      <c r="C8" s="14">
        <v>61.545558658059413</v>
      </c>
      <c r="D8" s="16">
        <v>63.361522024983593</v>
      </c>
      <c r="E8" s="16">
        <f t="shared" si="0"/>
        <v>1.8159633669241799</v>
      </c>
    </row>
  </sheetData>
  <mergeCells count="1">
    <mergeCell ref="D4:E4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C29D-8712-4FA3-AA66-0A39DFCB1C57}">
  <dimension ref="A1:H11"/>
  <sheetViews>
    <sheetView workbookViewId="0">
      <selection activeCell="A4" sqref="A4"/>
    </sheetView>
  </sheetViews>
  <sheetFormatPr baseColWidth="10" defaultRowHeight="15" x14ac:dyDescent="0.25"/>
  <cols>
    <col min="1" max="1" width="1.85546875" customWidth="1"/>
    <col min="2" max="2" width="24.28515625" customWidth="1"/>
  </cols>
  <sheetData>
    <row r="1" spans="1:8" x14ac:dyDescent="0.25">
      <c r="A1" s="74" t="s">
        <v>46</v>
      </c>
    </row>
    <row r="2" spans="1:8" x14ac:dyDescent="0.25">
      <c r="A2" s="73" t="s">
        <v>45</v>
      </c>
    </row>
    <row r="4" spans="1:8" x14ac:dyDescent="0.25">
      <c r="A4" t="s">
        <v>38</v>
      </c>
    </row>
    <row r="6" spans="1:8" ht="15.75" thickBot="1" x14ac:dyDescent="0.3"/>
    <row r="7" spans="1:8" ht="15.75" x14ac:dyDescent="0.25">
      <c r="B7" s="106" t="s">
        <v>24</v>
      </c>
      <c r="C7" s="6"/>
      <c r="D7" s="104" t="s">
        <v>5</v>
      </c>
      <c r="E7" s="105"/>
      <c r="F7" s="7"/>
      <c r="G7" s="104" t="s">
        <v>6</v>
      </c>
      <c r="H7" s="105"/>
    </row>
    <row r="8" spans="1:8" ht="16.5" thickBot="1" x14ac:dyDescent="0.3">
      <c r="B8" s="107"/>
      <c r="C8" s="9" t="s">
        <v>22</v>
      </c>
      <c r="D8" s="10" t="s">
        <v>23</v>
      </c>
      <c r="E8" s="11" t="s">
        <v>4</v>
      </c>
      <c r="F8" s="9" t="s">
        <v>22</v>
      </c>
      <c r="G8" s="10" t="s">
        <v>23</v>
      </c>
      <c r="H8" s="11" t="s">
        <v>4</v>
      </c>
    </row>
    <row r="9" spans="1:8" ht="17.25" thickTop="1" thickBot="1" x14ac:dyDescent="0.3">
      <c r="B9" s="12" t="s">
        <v>25</v>
      </c>
      <c r="C9" s="37">
        <v>132.47466792399263</v>
      </c>
      <c r="D9" s="38">
        <v>136.9747153513938</v>
      </c>
      <c r="E9" s="38">
        <f>D9-C9</f>
        <v>4.5000474274011708</v>
      </c>
      <c r="F9" s="38">
        <v>115.86277851357318</v>
      </c>
      <c r="G9" s="38">
        <v>126.7136591041303</v>
      </c>
      <c r="H9" s="38">
        <f>G9-F9</f>
        <v>10.850880590557125</v>
      </c>
    </row>
    <row r="10" spans="1:8" ht="16.5" thickBot="1" x14ac:dyDescent="0.3">
      <c r="B10" s="13" t="s">
        <v>21</v>
      </c>
      <c r="C10" s="39">
        <v>131.45122812715425</v>
      </c>
      <c r="D10" s="40">
        <v>156.47498691872798</v>
      </c>
      <c r="E10" s="40">
        <f t="shared" ref="E10:E11" si="0">D10-C10</f>
        <v>25.023758791573727</v>
      </c>
      <c r="F10" s="40">
        <v>115.26141301381313</v>
      </c>
      <c r="G10" s="40">
        <v>145.21938856404881</v>
      </c>
      <c r="H10" s="40">
        <f t="shared" ref="H10:H11" si="1">G10-F10</f>
        <v>29.957975550235687</v>
      </c>
    </row>
    <row r="11" spans="1:8" ht="16.5" thickBot="1" x14ac:dyDescent="0.3">
      <c r="B11" s="12" t="s">
        <v>26</v>
      </c>
      <c r="C11" s="37">
        <v>174.4669153434325</v>
      </c>
      <c r="D11" s="38">
        <v>207.6943757361602</v>
      </c>
      <c r="E11" s="38">
        <f t="shared" si="0"/>
        <v>33.227460392727693</v>
      </c>
      <c r="F11" s="38">
        <v>174.12125610785256</v>
      </c>
      <c r="G11" s="38">
        <v>201.67384525887144</v>
      </c>
      <c r="H11" s="38">
        <f t="shared" si="1"/>
        <v>27.552589151018879</v>
      </c>
    </row>
  </sheetData>
  <mergeCells count="3">
    <mergeCell ref="D7:E7"/>
    <mergeCell ref="G7:H7"/>
    <mergeCell ref="B7:B8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C2A3-C6EF-4197-9826-DD39408C2D69}">
  <dimension ref="A1:N34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4.5703125" customWidth="1"/>
    <col min="2" max="2" width="30.7109375" bestFit="1" customWidth="1"/>
  </cols>
  <sheetData>
    <row r="1" spans="1:14" x14ac:dyDescent="0.25">
      <c r="A1" s="4" t="s">
        <v>48</v>
      </c>
    </row>
    <row r="3" spans="1:14" x14ac:dyDescent="0.25">
      <c r="A3" t="s">
        <v>47</v>
      </c>
    </row>
    <row r="7" spans="1:14" x14ac:dyDescent="0.25">
      <c r="C7" s="69"/>
      <c r="D7" s="81" t="s">
        <v>1</v>
      </c>
      <c r="E7" s="82"/>
      <c r="F7" s="69"/>
      <c r="G7" s="81" t="s">
        <v>0</v>
      </c>
      <c r="H7" s="82"/>
      <c r="I7" s="69"/>
      <c r="J7" s="81" t="s">
        <v>15</v>
      </c>
      <c r="K7" s="82"/>
      <c r="L7" s="2"/>
      <c r="M7" s="2"/>
      <c r="N7" s="2"/>
    </row>
    <row r="8" spans="1:14" x14ac:dyDescent="0.25">
      <c r="C8" s="83" t="s">
        <v>22</v>
      </c>
      <c r="D8" s="68" t="s">
        <v>23</v>
      </c>
      <c r="E8" s="84" t="s">
        <v>2</v>
      </c>
      <c r="F8" s="83" t="s">
        <v>22</v>
      </c>
      <c r="G8" s="68" t="s">
        <v>23</v>
      </c>
      <c r="H8" s="84" t="s">
        <v>2</v>
      </c>
      <c r="I8" s="83" t="s">
        <v>22</v>
      </c>
      <c r="J8" s="68" t="s">
        <v>23</v>
      </c>
      <c r="K8" s="84" t="s">
        <v>2</v>
      </c>
      <c r="L8" s="2"/>
      <c r="M8" s="2"/>
      <c r="N8" s="2"/>
    </row>
    <row r="9" spans="1:14" x14ac:dyDescent="0.25">
      <c r="B9" s="41" t="s">
        <v>29</v>
      </c>
      <c r="C9" s="43">
        <v>0.23936478978356415</v>
      </c>
      <c r="D9" s="44">
        <v>0.35273972602739728</v>
      </c>
      <c r="E9" s="45">
        <v>0.24204517852805441</v>
      </c>
      <c r="F9" s="43">
        <v>0.3907797755973898</v>
      </c>
      <c r="G9" s="44">
        <v>0.60550458715596334</v>
      </c>
      <c r="H9" s="45">
        <v>0.39561296835922261</v>
      </c>
      <c r="I9" s="43">
        <v>0.33604616306954438</v>
      </c>
      <c r="J9" s="44">
        <v>0.51118210862619806</v>
      </c>
      <c r="K9" s="45">
        <v>0.34006004246906346</v>
      </c>
      <c r="L9" s="46"/>
      <c r="M9" s="47"/>
      <c r="N9" s="47"/>
    </row>
    <row r="10" spans="1:14" x14ac:dyDescent="0.25">
      <c r="B10" s="42" t="s">
        <v>30</v>
      </c>
      <c r="C10" s="46">
        <v>0.16618293390828426</v>
      </c>
      <c r="D10" s="47">
        <v>5.9931506849315065E-2</v>
      </c>
      <c r="E10" s="48">
        <v>0.1636709578171808</v>
      </c>
      <c r="F10" s="46">
        <v>0.35672034176799211</v>
      </c>
      <c r="G10" s="47">
        <v>0.11722731906218145</v>
      </c>
      <c r="H10" s="48">
        <v>0.35132964688066448</v>
      </c>
      <c r="I10" s="46">
        <v>0.28784472422062352</v>
      </c>
      <c r="J10" s="47">
        <v>9.5846645367412137E-2</v>
      </c>
      <c r="K10" s="48">
        <v>0.28344438749359302</v>
      </c>
      <c r="L10" s="46"/>
      <c r="M10" s="47"/>
      <c r="N10" s="47"/>
    </row>
    <row r="11" spans="1:14" x14ac:dyDescent="0.25">
      <c r="B11" s="42" t="s">
        <v>31</v>
      </c>
      <c r="C11" s="46">
        <v>0.41744754954805541</v>
      </c>
      <c r="D11" s="47">
        <v>0.3613013698630137</v>
      </c>
      <c r="E11" s="48">
        <v>0.41612015221439558</v>
      </c>
      <c r="F11" s="46">
        <v>5.4527956433970237E-2</v>
      </c>
      <c r="G11" s="47">
        <v>8.766564729867482E-2</v>
      </c>
      <c r="H11" s="48">
        <v>5.5273845306656265E-2</v>
      </c>
      <c r="I11" s="46">
        <v>0.18571642685851319</v>
      </c>
      <c r="J11" s="47">
        <v>0.18977635782747604</v>
      </c>
      <c r="K11" s="48">
        <v>0.18580947499450831</v>
      </c>
      <c r="L11" s="46"/>
      <c r="M11" s="47"/>
      <c r="N11" s="47"/>
    </row>
    <row r="12" spans="1:14" x14ac:dyDescent="0.25">
      <c r="B12" s="42" t="s">
        <v>19</v>
      </c>
      <c r="C12" s="46">
        <v>9.1301102910689116E-2</v>
      </c>
      <c r="D12" s="47">
        <v>3.0821917808219176E-2</v>
      </c>
      <c r="E12" s="48">
        <v>8.9871265484576149E-2</v>
      </c>
      <c r="F12" s="46">
        <v>0.131566593117694</v>
      </c>
      <c r="G12" s="47">
        <v>2.6503567787971458E-2</v>
      </c>
      <c r="H12" s="48">
        <v>0.12920175297707823</v>
      </c>
      <c r="I12" s="46">
        <v>0.11701139088729016</v>
      </c>
      <c r="J12" s="47">
        <v>2.8115015974440896E-2</v>
      </c>
      <c r="K12" s="48">
        <v>0.11497400600424691</v>
      </c>
      <c r="L12" s="46"/>
      <c r="M12" s="47"/>
      <c r="N12" s="47"/>
    </row>
    <row r="13" spans="1:14" x14ac:dyDescent="0.25">
      <c r="B13" s="42" t="s">
        <v>28</v>
      </c>
      <c r="C13" s="46">
        <v>8.2386599220499207E-2</v>
      </c>
      <c r="D13" s="47">
        <v>0.1797945205479452</v>
      </c>
      <c r="E13" s="48">
        <v>8.4689498826005988E-2</v>
      </c>
      <c r="F13" s="46">
        <v>6.0044129383597017E-2</v>
      </c>
      <c r="G13" s="47">
        <v>0.10499490316004077</v>
      </c>
      <c r="H13" s="48">
        <v>6.1055916297638985E-2</v>
      </c>
      <c r="I13" s="46">
        <v>6.8120503597122309E-2</v>
      </c>
      <c r="J13" s="47">
        <v>0.1329073482428115</v>
      </c>
      <c r="K13" s="48">
        <v>6.9605330599692469E-2</v>
      </c>
      <c r="L13" s="46"/>
      <c r="M13" s="47"/>
      <c r="N13" s="47"/>
    </row>
    <row r="14" spans="1:14" x14ac:dyDescent="0.25">
      <c r="B14" s="42" t="s">
        <v>27</v>
      </c>
      <c r="C14" s="46">
        <v>3.3170246289078698E-3</v>
      </c>
      <c r="D14" s="47">
        <v>1.5410958904109588E-2</v>
      </c>
      <c r="E14" s="48">
        <v>3.6029471297870617E-3</v>
      </c>
      <c r="F14" s="46">
        <v>6.3612036993568374E-3</v>
      </c>
      <c r="G14" s="47">
        <v>5.8103975535168197E-2</v>
      </c>
      <c r="H14" s="48">
        <v>7.525870178739417E-3</v>
      </c>
      <c r="I14" s="46">
        <v>5.2607913669064747E-3</v>
      </c>
      <c r="J14" s="47">
        <v>4.2172523961661344E-2</v>
      </c>
      <c r="K14" s="48">
        <v>6.1067584388958046E-3</v>
      </c>
      <c r="L14" s="46"/>
      <c r="M14" s="47"/>
      <c r="N14" s="47"/>
    </row>
    <row r="15" spans="1:14" x14ac:dyDescent="0.25">
      <c r="B15" s="49" t="s">
        <v>3</v>
      </c>
      <c r="C15" s="52">
        <v>1</v>
      </c>
      <c r="D15" s="52">
        <v>1</v>
      </c>
      <c r="E15" s="52">
        <v>0.99999999999999989</v>
      </c>
      <c r="F15" s="80">
        <v>1</v>
      </c>
      <c r="G15" s="52">
        <v>1</v>
      </c>
      <c r="H15" s="53">
        <v>0.99999999999999989</v>
      </c>
      <c r="I15" s="80">
        <v>1</v>
      </c>
      <c r="J15" s="52">
        <v>1</v>
      </c>
      <c r="K15" s="53">
        <v>0.99999999999999989</v>
      </c>
      <c r="L15" s="54"/>
      <c r="M15" s="54"/>
      <c r="N15" s="54"/>
    </row>
    <row r="34" spans="1:1" x14ac:dyDescent="0.25">
      <c r="A34" s="4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CE74-6B82-4E38-A937-A6313F26950F}">
  <dimension ref="A1:N20"/>
  <sheetViews>
    <sheetView workbookViewId="0">
      <selection activeCell="A3" sqref="A3"/>
    </sheetView>
  </sheetViews>
  <sheetFormatPr baseColWidth="10" defaultRowHeight="15" x14ac:dyDescent="0.25"/>
  <cols>
    <col min="1" max="1" width="15.28515625" customWidth="1"/>
    <col min="8" max="8" width="13.85546875" customWidth="1"/>
  </cols>
  <sheetData>
    <row r="1" spans="1:14" x14ac:dyDescent="0.25">
      <c r="A1" s="4" t="s">
        <v>49</v>
      </c>
    </row>
    <row r="3" spans="1:14" x14ac:dyDescent="0.25">
      <c r="A3" t="s">
        <v>47</v>
      </c>
    </row>
    <row r="5" spans="1:14" x14ac:dyDescent="0.25">
      <c r="B5" s="49"/>
      <c r="C5" s="50" t="s">
        <v>1</v>
      </c>
      <c r="D5" s="51"/>
      <c r="E5" s="49"/>
      <c r="F5" s="50" t="s">
        <v>0</v>
      </c>
      <c r="G5" s="60"/>
      <c r="H5" s="55" t="s">
        <v>3</v>
      </c>
    </row>
    <row r="6" spans="1:14" x14ac:dyDescent="0.25">
      <c r="A6" s="5"/>
      <c r="B6" s="58" t="s">
        <v>22</v>
      </c>
      <c r="C6" s="58" t="s">
        <v>23</v>
      </c>
      <c r="D6" s="58" t="s">
        <v>2</v>
      </c>
      <c r="E6" s="58" t="s">
        <v>22</v>
      </c>
      <c r="F6" s="58" t="s">
        <v>23</v>
      </c>
      <c r="G6" s="61" t="s">
        <v>2</v>
      </c>
      <c r="H6" s="59"/>
    </row>
    <row r="7" spans="1:14" x14ac:dyDescent="0.25">
      <c r="A7" s="5" t="s">
        <v>32</v>
      </c>
      <c r="B7" s="56">
        <v>19114</v>
      </c>
      <c r="C7" s="56">
        <v>393</v>
      </c>
      <c r="D7" s="56">
        <v>19507</v>
      </c>
      <c r="E7" s="56">
        <v>24079</v>
      </c>
      <c r="F7" s="56">
        <v>430</v>
      </c>
      <c r="G7" s="62">
        <v>24509</v>
      </c>
      <c r="H7" s="57">
        <v>44016</v>
      </c>
    </row>
    <row r="8" spans="1:14" x14ac:dyDescent="0.25">
      <c r="A8" s="5" t="s">
        <v>33</v>
      </c>
      <c r="B8" s="56">
        <v>5004</v>
      </c>
      <c r="C8" s="56">
        <v>191</v>
      </c>
      <c r="D8" s="56">
        <v>5195</v>
      </c>
      <c r="E8" s="56">
        <v>18523</v>
      </c>
      <c r="F8" s="56">
        <v>551</v>
      </c>
      <c r="G8" s="62">
        <v>19074</v>
      </c>
      <c r="H8" s="57">
        <v>24269</v>
      </c>
    </row>
    <row r="9" spans="1:14" x14ac:dyDescent="0.25">
      <c r="A9" s="5" t="s">
        <v>3</v>
      </c>
      <c r="B9" s="56">
        <v>24118</v>
      </c>
      <c r="C9" s="56">
        <v>584</v>
      </c>
      <c r="D9" s="56">
        <v>24702</v>
      </c>
      <c r="E9" s="56">
        <v>42602</v>
      </c>
      <c r="F9" s="56">
        <v>981</v>
      </c>
      <c r="G9" s="62">
        <v>43583</v>
      </c>
      <c r="H9" s="57">
        <v>68285</v>
      </c>
    </row>
    <row r="10" spans="1:14" x14ac:dyDescent="0.25">
      <c r="G10" s="18"/>
      <c r="H10" s="18"/>
    </row>
    <row r="11" spans="1:14" x14ac:dyDescent="0.25">
      <c r="G11" s="18"/>
      <c r="H11" s="18"/>
    </row>
    <row r="12" spans="1:14" x14ac:dyDescent="0.25">
      <c r="C12" s="68"/>
      <c r="D12" s="68"/>
      <c r="E12" s="3"/>
      <c r="H12" s="2"/>
      <c r="I12" s="2"/>
      <c r="J12" s="2"/>
      <c r="K12" s="64"/>
      <c r="L12" s="2"/>
      <c r="M12" s="64"/>
      <c r="N12" s="2"/>
    </row>
    <row r="13" spans="1:14" x14ac:dyDescent="0.25">
      <c r="B13" s="5"/>
      <c r="C13" s="58" t="s">
        <v>22</v>
      </c>
      <c r="D13" s="58" t="s">
        <v>23</v>
      </c>
      <c r="E13" s="58" t="s">
        <v>2</v>
      </c>
      <c r="H13" s="2"/>
      <c r="I13" s="65"/>
      <c r="J13" s="65"/>
      <c r="K13" s="65"/>
      <c r="L13" s="2"/>
      <c r="M13" s="64"/>
      <c r="N13" s="2"/>
    </row>
    <row r="14" spans="1:14" x14ac:dyDescent="0.25">
      <c r="A14" s="108" t="s">
        <v>18</v>
      </c>
      <c r="B14" s="5" t="s">
        <v>1</v>
      </c>
      <c r="C14" s="55">
        <f>B7/B9</f>
        <v>0.79252010946181273</v>
      </c>
      <c r="D14" s="55">
        <f>C7/C9</f>
        <v>0.67294520547945202</v>
      </c>
      <c r="E14" s="55">
        <f>D7/D9</f>
        <v>0.78969314225568776</v>
      </c>
      <c r="H14" s="2"/>
      <c r="I14" s="2"/>
      <c r="J14" s="2"/>
      <c r="K14" s="2"/>
      <c r="L14" s="2"/>
      <c r="M14" s="64"/>
      <c r="N14" s="2"/>
    </row>
    <row r="15" spans="1:14" x14ac:dyDescent="0.25">
      <c r="A15" s="108"/>
      <c r="B15" s="5" t="s">
        <v>0</v>
      </c>
      <c r="C15" s="55">
        <f>E7/E9</f>
        <v>0.56520820618750289</v>
      </c>
      <c r="D15" s="55">
        <f>F7/F9</f>
        <v>0.4383282364933741</v>
      </c>
      <c r="E15" s="55">
        <f>G7/G9</f>
        <v>0.56235229332537917</v>
      </c>
      <c r="H15" s="2"/>
      <c r="I15" s="2"/>
      <c r="J15" s="2"/>
      <c r="K15" s="2"/>
      <c r="L15" s="2"/>
      <c r="M15" s="64"/>
      <c r="N15" s="2"/>
    </row>
    <row r="16" spans="1:14" x14ac:dyDescent="0.25">
      <c r="A16" s="108" t="s">
        <v>17</v>
      </c>
      <c r="B16" s="5" t="s">
        <v>1</v>
      </c>
      <c r="C16" s="55">
        <f>B8/B9</f>
        <v>0.20747989053818724</v>
      </c>
      <c r="D16" s="55">
        <f>C8/C9</f>
        <v>0.32705479452054792</v>
      </c>
      <c r="E16" s="55">
        <f>D8/D9</f>
        <v>0.21030685774431221</v>
      </c>
    </row>
    <row r="17" spans="1:5" x14ac:dyDescent="0.25">
      <c r="A17" s="108"/>
      <c r="B17" s="5" t="s">
        <v>0</v>
      </c>
      <c r="C17" s="55">
        <f>E8/E9</f>
        <v>0.43479179381249705</v>
      </c>
      <c r="D17" s="55">
        <f>F8/F9</f>
        <v>0.56167176350662584</v>
      </c>
      <c r="E17" s="55">
        <f>G8/G9</f>
        <v>0.43764770667462083</v>
      </c>
    </row>
    <row r="19" spans="1:5" x14ac:dyDescent="0.25">
      <c r="A19" s="2"/>
    </row>
    <row r="20" spans="1:5" x14ac:dyDescent="0.25">
      <c r="A20" s="63"/>
    </row>
  </sheetData>
  <mergeCells count="2">
    <mergeCell ref="A14:A15"/>
    <mergeCell ref="A16:A17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7C2E-03F5-4D21-A754-1CC7FDF023C3}">
  <dimension ref="A1:P20"/>
  <sheetViews>
    <sheetView workbookViewId="0">
      <selection activeCell="K7" sqref="K7"/>
    </sheetView>
  </sheetViews>
  <sheetFormatPr baseColWidth="10" defaultRowHeight="15" x14ac:dyDescent="0.25"/>
  <cols>
    <col min="1" max="1" width="15.28515625" customWidth="1"/>
    <col min="8" max="8" width="13.85546875" customWidth="1"/>
  </cols>
  <sheetData>
    <row r="1" spans="1:16" x14ac:dyDescent="0.25">
      <c r="A1" s="4" t="s">
        <v>50</v>
      </c>
    </row>
    <row r="3" spans="1:16" x14ac:dyDescent="0.25">
      <c r="A3" t="s">
        <v>47</v>
      </c>
    </row>
    <row r="5" spans="1:16" x14ac:dyDescent="0.25">
      <c r="H5" s="2"/>
      <c r="I5" s="2"/>
      <c r="J5" s="2"/>
      <c r="P5" s="2"/>
    </row>
    <row r="6" spans="1:16" x14ac:dyDescent="0.25">
      <c r="B6" s="49"/>
      <c r="C6" s="50" t="s">
        <v>1</v>
      </c>
      <c r="D6" s="51"/>
      <c r="E6" s="49"/>
      <c r="F6" s="50" t="s">
        <v>0</v>
      </c>
      <c r="G6" s="60"/>
      <c r="H6" s="55" t="s">
        <v>3</v>
      </c>
      <c r="I6" s="2"/>
      <c r="J6" s="2"/>
      <c r="P6" s="2"/>
    </row>
    <row r="7" spans="1:16" x14ac:dyDescent="0.25">
      <c r="A7" s="5"/>
      <c r="B7" s="58" t="s">
        <v>22</v>
      </c>
      <c r="C7" s="58" t="s">
        <v>23</v>
      </c>
      <c r="D7" s="58" t="s">
        <v>2</v>
      </c>
      <c r="E7" s="58" t="s">
        <v>22</v>
      </c>
      <c r="F7" s="58" t="s">
        <v>23</v>
      </c>
      <c r="G7" s="61" t="s">
        <v>2</v>
      </c>
      <c r="H7" s="59"/>
      <c r="I7" s="2"/>
      <c r="J7" s="2"/>
      <c r="P7" s="2"/>
    </row>
    <row r="8" spans="1:16" x14ac:dyDescent="0.25">
      <c r="A8" s="5" t="s">
        <v>34</v>
      </c>
      <c r="B8" s="55">
        <v>0.15381414124599443</v>
      </c>
      <c r="C8" s="55">
        <v>0.26198630136986301</v>
      </c>
      <c r="D8" s="55">
        <v>0.15638077438751879</v>
      </c>
      <c r="E8" s="55">
        <v>0.12160538898179335</v>
      </c>
      <c r="F8" s="55">
        <v>0.14887063655030802</v>
      </c>
      <c r="G8" s="55">
        <v>0.1222168497156409</v>
      </c>
      <c r="H8" s="55">
        <v>0.13457468696725647</v>
      </c>
      <c r="P8" s="2"/>
    </row>
    <row r="9" spans="1:16" x14ac:dyDescent="0.25">
      <c r="A9" s="5" t="s">
        <v>35</v>
      </c>
      <c r="B9" s="55">
        <v>0.28124349744059263</v>
      </c>
      <c r="C9" s="55">
        <v>0.26198630136986301</v>
      </c>
      <c r="D9" s="55">
        <v>0.28078657619956932</v>
      </c>
      <c r="E9" s="55">
        <v>0.14984572626422027</v>
      </c>
      <c r="F9" s="55">
        <v>0.14373716632443531</v>
      </c>
      <c r="G9" s="55">
        <v>0.1497087333931984</v>
      </c>
      <c r="H9" s="55">
        <v>0.19712245017929575</v>
      </c>
    </row>
    <row r="10" spans="1:16" x14ac:dyDescent="0.25">
      <c r="A10" s="5" t="s">
        <v>36</v>
      </c>
      <c r="B10" s="55">
        <v>0.56494236131341291</v>
      </c>
      <c r="C10" s="55">
        <v>0.47602739726027399</v>
      </c>
      <c r="D10" s="55">
        <v>0.56283264941291189</v>
      </c>
      <c r="E10" s="55">
        <v>0.72854888475398638</v>
      </c>
      <c r="F10" s="55">
        <v>0.70739219712525669</v>
      </c>
      <c r="G10" s="55">
        <v>0.7280744168911607</v>
      </c>
      <c r="H10" s="55">
        <v>0.66830286285344775</v>
      </c>
    </row>
    <row r="11" spans="1:16" x14ac:dyDescent="0.25">
      <c r="A11" s="5" t="s">
        <v>3</v>
      </c>
      <c r="B11" s="55">
        <f t="shared" ref="B11:D11" si="0">SUM(B8:B10)</f>
        <v>1</v>
      </c>
      <c r="C11" s="55">
        <f t="shared" si="0"/>
        <v>1</v>
      </c>
      <c r="D11" s="55">
        <f t="shared" si="0"/>
        <v>1</v>
      </c>
      <c r="E11" s="55">
        <f>SUM(E8:E10)</f>
        <v>1</v>
      </c>
      <c r="F11" s="55">
        <f t="shared" ref="F11:H11" si="1">SUM(F8:F10)</f>
        <v>1</v>
      </c>
      <c r="G11" s="55">
        <f t="shared" si="1"/>
        <v>1</v>
      </c>
      <c r="H11" s="55">
        <f t="shared" si="1"/>
        <v>1</v>
      </c>
    </row>
    <row r="12" spans="1:16" x14ac:dyDescent="0.25">
      <c r="A12" s="66"/>
      <c r="B12" s="67"/>
      <c r="C12" s="67"/>
      <c r="D12" s="67"/>
      <c r="E12" s="67"/>
      <c r="F12" s="67"/>
      <c r="G12" s="67"/>
      <c r="H12" s="67"/>
    </row>
    <row r="14" spans="1:16" x14ac:dyDescent="0.25">
      <c r="A14" s="2"/>
      <c r="B14" s="5"/>
      <c r="C14" s="58" t="s">
        <v>22</v>
      </c>
      <c r="D14" s="58" t="s">
        <v>23</v>
      </c>
      <c r="E14" s="58" t="s">
        <v>2</v>
      </c>
    </row>
    <row r="15" spans="1:16" x14ac:dyDescent="0.25">
      <c r="A15" s="109" t="s">
        <v>34</v>
      </c>
      <c r="B15" s="5" t="s">
        <v>1</v>
      </c>
      <c r="C15" s="55">
        <f>B8</f>
        <v>0.15381414124599443</v>
      </c>
      <c r="D15" s="55">
        <f>C8</f>
        <v>0.26198630136986301</v>
      </c>
      <c r="E15" s="55">
        <f>D8</f>
        <v>0.15638077438751879</v>
      </c>
    </row>
    <row r="16" spans="1:16" x14ac:dyDescent="0.25">
      <c r="A16" s="110"/>
      <c r="B16" s="5" t="s">
        <v>0</v>
      </c>
      <c r="C16" s="55">
        <f>E8</f>
        <v>0.12160538898179335</v>
      </c>
      <c r="D16" s="55">
        <f>F8</f>
        <v>0.14887063655030802</v>
      </c>
      <c r="E16" s="55">
        <f>G8</f>
        <v>0.1222168497156409</v>
      </c>
    </row>
    <row r="17" spans="1:5" x14ac:dyDescent="0.25">
      <c r="A17" s="109" t="s">
        <v>35</v>
      </c>
      <c r="B17" s="5" t="s">
        <v>1</v>
      </c>
      <c r="C17" s="55">
        <f>B9</f>
        <v>0.28124349744059263</v>
      </c>
      <c r="D17" s="55">
        <f>C9</f>
        <v>0.26198630136986301</v>
      </c>
      <c r="E17" s="55">
        <f>D9</f>
        <v>0.28078657619956932</v>
      </c>
    </row>
    <row r="18" spans="1:5" x14ac:dyDescent="0.25">
      <c r="A18" s="110"/>
      <c r="B18" s="5" t="s">
        <v>0</v>
      </c>
      <c r="C18" s="55">
        <f>E9</f>
        <v>0.14984572626422027</v>
      </c>
      <c r="D18" s="55">
        <f>F9</f>
        <v>0.14373716632443531</v>
      </c>
      <c r="E18" s="55">
        <f>G9</f>
        <v>0.1497087333931984</v>
      </c>
    </row>
    <row r="19" spans="1:5" x14ac:dyDescent="0.25">
      <c r="A19" s="108" t="s">
        <v>36</v>
      </c>
      <c r="B19" s="5" t="s">
        <v>1</v>
      </c>
      <c r="C19" s="55">
        <f>B10</f>
        <v>0.56494236131341291</v>
      </c>
      <c r="D19" s="55">
        <f>C10</f>
        <v>0.47602739726027399</v>
      </c>
      <c r="E19" s="55">
        <f>D10</f>
        <v>0.56283264941291189</v>
      </c>
    </row>
    <row r="20" spans="1:5" x14ac:dyDescent="0.25">
      <c r="A20" s="108"/>
      <c r="B20" s="5" t="s">
        <v>0</v>
      </c>
      <c r="C20" s="55">
        <f>E10</f>
        <v>0.72854888475398638</v>
      </c>
      <c r="D20" s="55">
        <f>F10</f>
        <v>0.70739219712525669</v>
      </c>
      <c r="E20" s="55">
        <f>G10</f>
        <v>0.7280744168911607</v>
      </c>
    </row>
  </sheetData>
  <mergeCells count="3">
    <mergeCell ref="A15:A16"/>
    <mergeCell ref="A17:A18"/>
    <mergeCell ref="A19:A20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Effectifs</vt:lpstr>
      <vt:lpstr>Part des BSHE - résidence</vt:lpstr>
      <vt:lpstr>Durée par lieu résidence</vt:lpstr>
      <vt:lpstr>Ecrêtement 80%</vt:lpstr>
      <vt:lpstr>Age à la liquidation</vt:lpstr>
      <vt:lpstr>Les durées</vt:lpstr>
      <vt:lpstr>Motif de départ</vt:lpstr>
      <vt:lpstr>Genre</vt:lpstr>
      <vt:lpstr>Catégorie hiérarchique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Gautier, Loïc</dc:creator>
  <cp:lastModifiedBy>Gautier, Loïc</cp:lastModifiedBy>
  <dcterms:created xsi:type="dcterms:W3CDTF">2020-01-24T10:52:27Z</dcterms:created>
  <dcterms:modified xsi:type="dcterms:W3CDTF">2021-02-05T14:46:17Z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2021-02-05T14:46:17Z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/>
  </property>
  <property fmtid="{D5CDD505-2E9C-101B-9397-08002B2CF9AE}" pid="8" name="MSIP_Label_1387ec98-8aff-418c-9455-dc857e1ea7dc_ContentBits">
    <vt:lpwstr>2</vt:lpwstr>
  </property>
</Properties>
</file>