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9 Form pro Conso\"/>
    </mc:Choice>
  </mc:AlternateContent>
  <xr:revisionPtr revIDLastSave="0" documentId="13_ncr:1_{C26019AA-1B2F-48F5-B77B-C4E0DB44BE39}" xr6:coauthVersionLast="46" xr6:coauthVersionMax="46" xr10:uidLastSave="{00000000-0000-0000-0000-000000000000}"/>
  <bookViews>
    <workbookView xWindow="-120" yWindow="-120" windowWidth="25440" windowHeight="15390" tabRatio="762" xr2:uid="{7CDFA30F-B380-4628-B882-B1F3301ACE7B}"/>
  </bookViews>
  <sheets>
    <sheet name="DE_salariés" sheetId="40" r:id="rId1"/>
    <sheet name="volume mensuel" sheetId="12" r:id="rId2"/>
    <sheet name="Age moyen" sheetId="39" r:id="rId3"/>
    <sheet name="Tranche age" sheetId="43" r:id="rId4"/>
    <sheet name="Part des femmes" sheetId="38" r:id="rId5"/>
    <sheet name="Coûts" sheetId="45" r:id="rId6"/>
    <sheet name="CSP" sheetId="46" r:id="rId7"/>
    <sheet name="Diplomes" sheetId="37" r:id="rId8"/>
    <sheet name="Domaines" sheetId="18" r:id="rId9"/>
  </sheets>
  <externalReferences>
    <externalReference r:id="rId10"/>
  </externalReferences>
  <definedNames>
    <definedName name="_Hlk81586858" localSheetId="6">CSP!$N$4</definedName>
    <definedName name="Exercice">'[1]Hypo + récap'!$F$1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45" l="1"/>
  <c r="T4" i="45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6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51" i="12"/>
  <c r="F6" i="40" l="1"/>
  <c r="F7" i="40"/>
  <c r="F8" i="40"/>
  <c r="F9" i="40"/>
  <c r="F10" i="40"/>
  <c r="F11" i="40"/>
  <c r="F12" i="40"/>
  <c r="F13" i="40"/>
  <c r="F14" i="40"/>
  <c r="F15" i="40"/>
  <c r="F16" i="40"/>
  <c r="F5" i="40"/>
  <c r="E5" i="40"/>
  <c r="E6" i="40"/>
  <c r="E7" i="40"/>
  <c r="E8" i="40"/>
  <c r="E9" i="40"/>
  <c r="E10" i="40"/>
  <c r="E11" i="40"/>
  <c r="E12" i="40"/>
  <c r="E13" i="40"/>
  <c r="E14" i="40"/>
  <c r="E15" i="40"/>
  <c r="E16" i="40"/>
  <c r="E4" i="40"/>
  <c r="F4" i="40" s="1"/>
  <c r="F80" i="12" l="1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</calcChain>
</file>

<file path=xl/sharedStrings.xml><?xml version="1.0" encoding="utf-8"?>
<sst xmlns="http://schemas.openxmlformats.org/spreadsheetml/2006/main" count="210" uniqueCount="83">
  <si>
    <t>Année</t>
  </si>
  <si>
    <t>Total</t>
  </si>
  <si>
    <t>2021 (S1)</t>
  </si>
  <si>
    <t>Salariés</t>
  </si>
  <si>
    <t>Dossiers salariés "1ère version du CPF"</t>
  </si>
  <si>
    <t>Dossiers salariés MCF</t>
  </si>
  <si>
    <t>Dossiers « première version du CPF »</t>
  </si>
  <si>
    <t>Dossiers MCF</t>
  </si>
  <si>
    <r>
      <t>Tranche d’âge</t>
    </r>
    <r>
      <rPr>
        <sz val="10"/>
        <color rgb="FF000000"/>
        <rFont val="Calibri"/>
        <family val="2"/>
        <scheme val="minor"/>
      </rPr>
      <t xml:space="preserve"> </t>
    </r>
  </si>
  <si>
    <t>Moins de 25 ans</t>
  </si>
  <si>
    <t>25 à 39 ans</t>
  </si>
  <si>
    <t>40 à 49 ans</t>
  </si>
  <si>
    <t>50 ans et plus</t>
  </si>
  <si>
    <t>Diplôme</t>
  </si>
  <si>
    <t>BEPC / sans diplôme</t>
  </si>
  <si>
    <t>CAP, BEP</t>
  </si>
  <si>
    <t>Bac ou brevet pro.</t>
  </si>
  <si>
    <t>Bac + 2 ou supérieur</t>
  </si>
  <si>
    <t>2015-2021(S1)</t>
  </si>
  <si>
    <t>2015</t>
  </si>
  <si>
    <t>2016</t>
  </si>
  <si>
    <t>2017</t>
  </si>
  <si>
    <t>2018</t>
  </si>
  <si>
    <t>2019</t>
  </si>
  <si>
    <t>2020</t>
  </si>
  <si>
    <t>Transports, manutention, magasinage</t>
  </si>
  <si>
    <t>Langues vivantes, civilisations étrangères et régionales</t>
  </si>
  <si>
    <t xml:space="preserve">Demandeurs d'emploi </t>
  </si>
  <si>
    <t>Sécurité des biens et des personnes, police, surveillance</t>
  </si>
  <si>
    <t xml:space="preserve">Sécurité des biens et des personnes, police, surveillance </t>
  </si>
  <si>
    <t xml:space="preserve">Informatique, traitement de l'information, réseaux </t>
  </si>
  <si>
    <t xml:space="preserve">Développement des capacités d'orientation, d'insertion ou de réinsertion </t>
  </si>
  <si>
    <t>Ensemble</t>
  </si>
  <si>
    <t xml:space="preserve">Salariés  </t>
  </si>
  <si>
    <t>Evolution du top 5 des domaines de formation</t>
  </si>
  <si>
    <t>janv</t>
  </si>
  <si>
    <t>mars</t>
  </si>
  <si>
    <t>mai</t>
  </si>
  <si>
    <t>juil</t>
  </si>
  <si>
    <t>sept</t>
  </si>
  <si>
    <t>nov</t>
  </si>
  <si>
    <t>.</t>
  </si>
  <si>
    <t>Demandeurs d'emploi</t>
  </si>
  <si>
    <t>Dossiers demandeurs d'emploi "1ère version du CPF"</t>
  </si>
  <si>
    <t>Dossiers demandeurs d'emploi MCF</t>
  </si>
  <si>
    <t>Part des demandeurs d'emploi (échelle de droite)</t>
  </si>
  <si>
    <t xml:space="preserve">Ensemble </t>
  </si>
  <si>
    <t xml:space="preserve">Préqualification </t>
  </si>
  <si>
    <t>Volumes semestriels de dossiers de formation en fonction du statut du bénéficiaire</t>
  </si>
  <si>
    <t>S1</t>
  </si>
  <si>
    <t>S2</t>
  </si>
  <si>
    <t>Dossiers « 1ère version du CPF »</t>
  </si>
  <si>
    <t>Dossiers salariés  « 1ère version du CPF »</t>
  </si>
  <si>
    <t>Dossiers salariés  « première version du CPF »</t>
  </si>
  <si>
    <t>Dossiers DE « première version du CPF »</t>
  </si>
  <si>
    <t>Dossiers DE MCF</t>
  </si>
  <si>
    <t>Volumes mensuels de dossiers de formation selon le statut du bénéficiaire et le dispositif</t>
  </si>
  <si>
    <t>Evolution de l’âge moyen des bénéficiaires de formation selon le statut et le dispositif</t>
  </si>
  <si>
    <t>Répartition des dossiers de formation par diplôme</t>
  </si>
  <si>
    <t>janvier</t>
  </si>
  <si>
    <t>février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</si>
  <si>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</si>
  <si>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</si>
  <si>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</si>
  <si>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</si>
  <si>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</si>
  <si>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</si>
  <si>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</si>
  <si>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</si>
  <si>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1ère version du CPF</t>
  </si>
  <si>
    <t>MCF</t>
  </si>
  <si>
    <t>Nombre de dossiers</t>
  </si>
  <si>
    <t>Coût moyen</t>
  </si>
  <si>
    <t xml:space="preserve">Cadres </t>
  </si>
  <si>
    <t>Non Cadres</t>
  </si>
  <si>
    <t xml:space="preserve">La catégorie « artisans, commerçants et chefs d’entreprise » n'a pas été retenue dans ce graphique car non identifiée dans les dossiers 1ère version du CPF.  </t>
  </si>
  <si>
    <t>Note 1 : la catégorie "non cadres" regroupe les employés, les ouvriers et les professions intermédiaires, et celle des "cadres" inclut les cadres et professions intellectuelles supérieures.</t>
  </si>
  <si>
    <t>Répartition des dossiers de formation de salariés selon la profession et catégorie sociale</t>
  </si>
  <si>
    <t>Nombre de dossiers de formation par mois selon le statut du bénéficiaire et le dispositif</t>
  </si>
  <si>
    <t>Répartition par tranche d’âges selon le statut et le dispositif du bénéficiaire</t>
  </si>
  <si>
    <t>Part des femmes dans les dossiers de formation</t>
  </si>
  <si>
    <t>Coût moyen des dossiers de formation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</si>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</sst>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2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5" fontId="0" fillId="0" borderId="0" xfId="2" applyNumberFormat="1" applyFont="1" applyAlignment="1">
      <alignment wrapText="1"/>
    </xf>
    <xf numFmtId="0" fontId="3" fillId="0" borderId="0" xfId="3"/>
    <xf numFmtId="165" fontId="3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1" applyFont="1"/>
    <xf numFmtId="0" fontId="8" fillId="0" borderId="0" xfId="0" applyFont="1" applyAlignment="1">
      <alignment vertical="center"/>
    </xf>
    <xf numFmtId="9" fontId="0" fillId="0" borderId="0" xfId="0" applyNumberForma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3" borderId="0" xfId="0" applyFill="1"/>
    <xf numFmtId="9" fontId="0" fillId="3" borderId="0" xfId="1" applyFont="1" applyFill="1"/>
    <xf numFmtId="0" fontId="0" fillId="0" borderId="0" xfId="0" applyFill="1"/>
    <xf numFmtId="0" fontId="11" fillId="0" borderId="0" xfId="0" applyFont="1" applyFill="1"/>
    <xf numFmtId="9" fontId="11" fillId="0" borderId="0" xfId="0" applyNumberFormat="1" applyFont="1" applyFill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9" fontId="0" fillId="0" borderId="0" xfId="1" applyFont="1" applyBorder="1"/>
    <xf numFmtId="164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15" fillId="0" borderId="0" xfId="2" applyNumberFormat="1" applyFont="1" applyAlignment="1">
      <alignment horizontal="center"/>
    </xf>
    <xf numFmtId="165" fontId="3" fillId="0" borderId="2" xfId="2" applyNumberFormat="1" applyFont="1" applyBorder="1"/>
    <xf numFmtId="165" fontId="0" fillId="0" borderId="2" xfId="2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165" fontId="0" fillId="0" borderId="2" xfId="2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5" fillId="0" borderId="2" xfId="1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4" fillId="4" borderId="2" xfId="0" applyFont="1" applyFill="1" applyBorder="1" applyAlignment="1">
      <alignment horizontal="center" vertical="center" wrapText="1"/>
    </xf>
    <xf numFmtId="9" fontId="5" fillId="4" borderId="2" xfId="1" applyFont="1" applyFill="1" applyBorder="1" applyAlignment="1">
      <alignment vertical="center" wrapText="1"/>
    </xf>
    <xf numFmtId="165" fontId="13" fillId="0" borderId="0" xfId="2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0" fontId="13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4" borderId="2" xfId="1" applyFont="1" applyFill="1" applyBorder="1"/>
    <xf numFmtId="0" fontId="6" fillId="4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vertical="center" wrapText="1"/>
    </xf>
    <xf numFmtId="0" fontId="2" fillId="4" borderId="0" xfId="0" applyFont="1" applyFill="1"/>
  </cellXfs>
  <cellStyles count="5">
    <cellStyle name="Milliers" xfId="2" builtinId="3"/>
    <cellStyle name="Normal" xfId="0" builtinId="0"/>
    <cellStyle name="Normal 2" xfId="3" xr:uid="{FC6D661F-D5F1-4FB4-9781-3C2FFA0AED44}"/>
    <cellStyle name="Normal 2 2" xfId="4" xr:uid="{C8002A03-5958-41AF-9462-2214995A5F41}"/>
    <cellStyle name="Pourcentage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8181"/>
      <color rgb="FFFF505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22326782322945E-2"/>
          <c:y val="4.5977011494252873E-2"/>
          <c:w val="0.59288086550156838"/>
          <c:h val="0.857060532010301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DE_salariés!$D$3</c:f>
              <c:strCache>
                <c:ptCount val="1"/>
                <c:pt idx="0">
                  <c:v>Salariés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DE_salariés!$A$4:$B$16</c:f>
              <c:multiLvlStrCache>
                <c:ptCount val="13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DE_salariés!$D$4:$D$16</c:f>
              <c:numCache>
                <c:formatCode>_-* #\ ##0_-;\-* #\ ##0_-;_-* "-"??_-;_-@_-</c:formatCode>
                <c:ptCount val="13"/>
                <c:pt idx="0">
                  <c:v>9696</c:v>
                </c:pt>
                <c:pt idx="1">
                  <c:v>42841</c:v>
                </c:pt>
                <c:pt idx="2">
                  <c:v>85227</c:v>
                </c:pt>
                <c:pt idx="3">
                  <c:v>104143</c:v>
                </c:pt>
                <c:pt idx="4">
                  <c:v>136405</c:v>
                </c:pt>
                <c:pt idx="5">
                  <c:v>133524</c:v>
                </c:pt>
                <c:pt idx="6">
                  <c:v>161337</c:v>
                </c:pt>
                <c:pt idx="7">
                  <c:v>215955</c:v>
                </c:pt>
                <c:pt idx="8">
                  <c:v>135244</c:v>
                </c:pt>
                <c:pt idx="9">
                  <c:v>227062</c:v>
                </c:pt>
                <c:pt idx="10">
                  <c:v>186817</c:v>
                </c:pt>
                <c:pt idx="11">
                  <c:v>465478</c:v>
                </c:pt>
                <c:pt idx="12">
                  <c:v>704175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6-4EC7-AA32-4EC0BF05F845}"/>
            </c:ext>
          </c:extLst>
        </c:ser>
        <c:ser>
          <c:idx val="0"/>
          <c:order val="1"/>
          <c:tx>
            <c:strRef>
              <c:f>DE_salariés!$C$3</c:f>
              <c:strCache>
                <c:ptCount val="1"/>
                <c:pt idx="0">
                  <c:v>Demandeurs d'emploi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DE_salariés!$A$4:$B$16</c:f>
              <c:multiLvlStrCache>
                <c:ptCount val="13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DE_salariés!$C$4:$C$16</c:f>
              <c:numCache>
                <c:formatCode>_-* #\ ##0_-;\-* #\ ##0_-;_-* "-"??_-;_-@_-</c:formatCode>
                <c:ptCount val="13"/>
                <c:pt idx="0">
                  <c:v>110614</c:v>
                </c:pt>
                <c:pt idx="1">
                  <c:v>110258</c:v>
                </c:pt>
                <c:pt idx="2">
                  <c:v>143370</c:v>
                </c:pt>
                <c:pt idx="3">
                  <c:v>182413</c:v>
                </c:pt>
                <c:pt idx="4">
                  <c:v>120181</c:v>
                </c:pt>
                <c:pt idx="5">
                  <c:v>127223</c:v>
                </c:pt>
                <c:pt idx="6">
                  <c:v>106210</c:v>
                </c:pt>
                <c:pt idx="7">
                  <c:v>102898</c:v>
                </c:pt>
                <c:pt idx="8">
                  <c:v>76982</c:v>
                </c:pt>
                <c:pt idx="9">
                  <c:v>95307</c:v>
                </c:pt>
                <c:pt idx="10">
                  <c:v>130404</c:v>
                </c:pt>
                <c:pt idx="11">
                  <c:v>267323</c:v>
                </c:pt>
                <c:pt idx="12">
                  <c:v>337916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6-4EC7-AA32-4EC0BF05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21573848"/>
        <c:axId val="321566632"/>
      </c:barChart>
      <c:lineChart>
        <c:grouping val="standard"/>
        <c:varyColors val="0"/>
        <c:ser>
          <c:idx val="2"/>
          <c:order val="2"/>
          <c:tx>
            <c:strRef>
              <c:f>DE_salariés!$F$3</c:f>
              <c:strCache>
                <c:ptCount val="1"/>
                <c:pt idx="0">
                  <c:v>Part des demandeurs d'emploi (échelle de droite)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DE_salariés!$B$4:$B$17</c:f>
              <c:strCache>
                <c:ptCount val="13"/>
                <c:pt idx="0">
                  <c:v>S1</c:v>
                </c:pt>
                <c:pt idx="1">
                  <c:v>S2</c:v>
                </c:pt>
                <c:pt idx="2">
                  <c:v>S1</c:v>
                </c:pt>
                <c:pt idx="3">
                  <c:v>S2</c:v>
                </c:pt>
                <c:pt idx="4">
                  <c:v>S1</c:v>
                </c:pt>
                <c:pt idx="5">
                  <c:v>S2</c:v>
                </c:pt>
                <c:pt idx="6">
                  <c:v>S1</c:v>
                </c:pt>
                <c:pt idx="7">
                  <c:v>S2</c:v>
                </c:pt>
                <c:pt idx="8">
                  <c:v>S1</c:v>
                </c:pt>
                <c:pt idx="9">
                  <c:v>S2</c:v>
                </c:pt>
                <c:pt idx="10">
                  <c:v>S1</c:v>
                </c:pt>
                <c:pt idx="11">
                  <c:v>S2</c:v>
                </c:pt>
                <c:pt idx="12">
                  <c:v>S1</c:v>
                </c:pt>
              </c:strCache>
            </c:strRef>
          </c:cat>
          <c:val>
            <c:numRef>
              <c:f>DE_salariés!$F$4:$F$16</c:f>
              <c:numCache>
                <c:formatCode>0%</c:formatCode>
                <c:ptCount val="13"/>
                <c:pt idx="0">
                  <c:v>0.91940819549497133</c:v>
                </c:pt>
                <c:pt idx="1">
                  <c:v>0.72017452759325662</c:v>
                </c:pt>
                <c:pt idx="2">
                  <c:v>0.62717358495518316</c:v>
                </c:pt>
                <c:pt idx="3">
                  <c:v>0.63657016429598401</c:v>
                </c:pt>
                <c:pt idx="4">
                  <c:v>0.46838486901078003</c:v>
                </c:pt>
                <c:pt idx="5">
                  <c:v>0.48791740652816717</c:v>
                </c:pt>
                <c:pt idx="6">
                  <c:v>0.3969769797456148</c:v>
                </c:pt>
                <c:pt idx="7">
                  <c:v>0.32271297431731866</c:v>
                </c:pt>
                <c:pt idx="8">
                  <c:v>0.36273595129720204</c:v>
                </c:pt>
                <c:pt idx="9">
                  <c:v>0.29564567312613804</c:v>
                </c:pt>
                <c:pt idx="10">
                  <c:v>0.41108249453850787</c:v>
                </c:pt>
                <c:pt idx="11">
                  <c:v>0.36479617249430607</c:v>
                </c:pt>
                <c:pt idx="12">
                  <c:v>0.32426726648632415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A6-4EC7-AA32-4EC0BF05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73192"/>
        <c:axId val="321564336"/>
      </c:lineChart>
      <c:catAx>
        <c:axId val="3215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66632"/>
        <c:crosses val="autoZero"/>
        <c:auto val="1"/>
        <c:lblAlgn val="ctr"/>
        <c:lblOffset val="100"/>
        <c:noMultiLvlLbl val="0"/>
      </c:catAx>
      <c:valAx>
        <c:axId val="321566632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73848"/>
        <c:crosses val="autoZero"/>
        <c:crossBetween val="between"/>
      </c:valAx>
      <c:valAx>
        <c:axId val="3215643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73192"/>
        <c:crosses val="max"/>
        <c:crossBetween val="between"/>
        <c:minorUnit val="2.0000000000000004E-2"/>
      </c:valAx>
      <c:catAx>
        <c:axId val="32157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56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38407280429642"/>
          <c:y val="0.21831070559077048"/>
          <c:w val="0.23660781426711902"/>
          <c:h val="0.5373804458286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1050" b="1" i="0" u="none" strike="noStrike" cap="none" normalizeH="0" baseline="0">
                <a:effectLst/>
              </a:rPr>
              <a:t>Top 5 des domaines de formation : </a:t>
            </a:r>
            <a:r>
              <a:rPr lang="fr-FR" sz="1050" b="1"/>
              <a:t>Demandeurs</a:t>
            </a:r>
            <a:r>
              <a:rPr lang="fr-FR" sz="1050" b="1" baseline="0"/>
              <a:t> d'emploi</a:t>
            </a:r>
            <a:endParaRPr lang="fr-FR" sz="105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Domaines!$B$4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Domaines!$B$9:$B$13</c:f>
              <c:numCache>
                <c:formatCode>0%</c:formatCode>
                <c:ptCount val="5"/>
                <c:pt idx="0">
                  <c:v>2.5806802129740302E-2</c:v>
                </c:pt>
                <c:pt idx="1">
                  <c:v>1.3759100293382592E-2</c:v>
                </c:pt>
                <c:pt idx="2">
                  <c:v>3.5486616682965696E-2</c:v>
                </c:pt>
                <c:pt idx="3">
                  <c:v>9.7477271904089242E-3</c:v>
                </c:pt>
                <c:pt idx="4">
                  <c:v>0.1685999130718244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5-44D5-BFC2-CF293AF3F909}"/>
            </c:ext>
          </c:extLst>
        </c:ser>
        <c:ser>
          <c:idx val="1"/>
          <c:order val="1"/>
          <c:tx>
            <c:strRef>
              <c:f>Domaines!$C$4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Domaines!$C$9:$C$13</c:f>
              <c:numCache>
                <c:formatCode>0%</c:formatCode>
                <c:ptCount val="5"/>
                <c:pt idx="0">
                  <c:v>4.7629864050610378E-2</c:v>
                </c:pt>
                <c:pt idx="1">
                  <c:v>3.2144095916607066E-2</c:v>
                </c:pt>
                <c:pt idx="2">
                  <c:v>5.6414852831485986E-2</c:v>
                </c:pt>
                <c:pt idx="3">
                  <c:v>2.7226712259387385E-3</c:v>
                </c:pt>
                <c:pt idx="4">
                  <c:v>0.21856880193257475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5-44D5-BFC2-CF293AF3F909}"/>
            </c:ext>
          </c:extLst>
        </c:ser>
        <c:ser>
          <c:idx val="2"/>
          <c:order val="2"/>
          <c:tx>
            <c:strRef>
              <c:f>Domaines!$D$4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Domaines!$D$9:$D$13</c:f>
              <c:numCache>
                <c:formatCode>0%</c:formatCode>
                <c:ptCount val="5"/>
                <c:pt idx="0">
                  <c:v>3.997105948165753E-2</c:v>
                </c:pt>
                <c:pt idx="1">
                  <c:v>3.916266511454948E-2</c:v>
                </c:pt>
                <c:pt idx="2">
                  <c:v>5.1308790480347935E-2</c:v>
                </c:pt>
                <c:pt idx="3">
                  <c:v>4.3802848781749691E-2</c:v>
                </c:pt>
                <c:pt idx="4">
                  <c:v>0.20340819065172755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5-44D5-BFC2-CF293AF3F909}"/>
            </c:ext>
          </c:extLst>
        </c:ser>
        <c:ser>
          <c:idx val="3"/>
          <c:order val="3"/>
          <c:tx>
            <c:strRef>
              <c:f>Domaines!$E$4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Domaines!$E$9:$E$13</c:f>
              <c:numCache>
                <c:formatCode>0%</c:formatCode>
                <c:ptCount val="5"/>
                <c:pt idx="0">
                  <c:v>3.7932551600130079E-2</c:v>
                </c:pt>
                <c:pt idx="1">
                  <c:v>3.9768923235839852E-2</c:v>
                </c:pt>
                <c:pt idx="2">
                  <c:v>3.0357518602827246E-2</c:v>
                </c:pt>
                <c:pt idx="3">
                  <c:v>2.6842588518851504E-2</c:v>
                </c:pt>
                <c:pt idx="4">
                  <c:v>0.21541021864299786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C5-44D5-BFC2-CF293AF3F909}"/>
            </c:ext>
          </c:extLst>
        </c:ser>
        <c:ser>
          <c:idx val="4"/>
          <c:order val="4"/>
          <c:tx>
            <c:strRef>
              <c:f>Domaines!$F$4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Domaines!$F$9:$F$13</c:f>
              <c:numCache>
                <c:formatCode>0%</c:formatCode>
                <c:ptCount val="5"/>
                <c:pt idx="0">
                  <c:v>5.7426765492863734E-2</c:v>
                </c:pt>
                <c:pt idx="1">
                  <c:v>4.796011353017314E-2</c:v>
                </c:pt>
                <c:pt idx="2">
                  <c:v>3.7930454062650547E-2</c:v>
                </c:pt>
                <c:pt idx="3">
                  <c:v>6.1071803771569864E-2</c:v>
                </c:pt>
                <c:pt idx="4">
                  <c:v>0.34176296803626466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5-44D5-BFC2-CF293AF3F909}"/>
            </c:ext>
          </c:extLst>
        </c:ser>
        <c:ser>
          <c:idx val="5"/>
          <c:order val="5"/>
          <c:tx>
            <c:strRef>
              <c:f>Domaines!$G$4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Domaines!$G$9:$G$13</c:f>
              <c:numCache>
                <c:formatCode>0%</c:formatCode>
                <c:ptCount val="5"/>
                <c:pt idx="0">
                  <c:v>4.9219690893502324E-2</c:v>
                </c:pt>
                <c:pt idx="1">
                  <c:v>7.9609883161062739E-2</c:v>
                </c:pt>
                <c:pt idx="2">
                  <c:v>9.7325552451807393E-2</c:v>
                </c:pt>
                <c:pt idx="3">
                  <c:v>0.12422842804235065</c:v>
                </c:pt>
                <c:pt idx="4">
                  <c:v>0.30348455096083493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C5-44D5-BFC2-CF293AF3F909}"/>
            </c:ext>
          </c:extLst>
        </c:ser>
        <c:ser>
          <c:idx val="6"/>
          <c:order val="6"/>
          <c:tx>
            <c:strRef>
              <c:f>Domaines!$H$4</c:f>
              <c:strCache>
                <c:ptCount val="1"/>
                <c:pt idx="0">
                  <c:v>2021 (S1)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Domaines!$A$9:$A$13</c:f>
              <c:strCache>
                <c:ptCount val="5"/>
                <c:pt idx="0">
                  <c:v>Sécurité des biens et des personnes, police, surveillance 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Domaines!$H$9:$H$13</c:f>
              <c:numCache>
                <c:formatCode>0%</c:formatCode>
                <c:ptCount val="5"/>
                <c:pt idx="0">
                  <c:v>4.6158458801333922E-2</c:v>
                </c:pt>
                <c:pt idx="1">
                  <c:v>0.10180374098765921</c:v>
                </c:pt>
                <c:pt idx="2">
                  <c:v>0.11473286134925596</c:v>
                </c:pt>
                <c:pt idx="3">
                  <c:v>0.11792907793394297</c:v>
                </c:pt>
                <c:pt idx="4">
                  <c:v>0.3126691802694439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C5-44D5-BFC2-CF293AF3F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48"/>
        <c:axId val="1795364064"/>
        <c:axId val="1801309088"/>
      </c:barChart>
      <c:catAx>
        <c:axId val="17953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309088"/>
        <c:crosses val="autoZero"/>
        <c:auto val="1"/>
        <c:lblAlgn val="ctr"/>
        <c:lblOffset val="100"/>
        <c:noMultiLvlLbl val="0"/>
      </c:catAx>
      <c:valAx>
        <c:axId val="18013090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536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1050" b="1" i="0" u="none" strike="noStrike" cap="none" normalizeH="0" baseline="0">
                <a:effectLst/>
              </a:rPr>
              <a:t>Top 5 des domaines de formation : </a:t>
            </a:r>
            <a:r>
              <a:rPr lang="fr-FR" sz="1050" b="1"/>
              <a:t>Salariés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Domaines!$B$4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Domaines!$B$18:$B$22</c:f>
              <c:numCache>
                <c:formatCode>0%</c:formatCode>
                <c:ptCount val="5"/>
                <c:pt idx="0">
                  <c:v>1.8710622989512152E-2</c:v>
                </c:pt>
                <c:pt idx="1">
                  <c:v>6.1118830538477643E-2</c:v>
                </c:pt>
                <c:pt idx="2">
                  <c:v>0.49635494984487122</c:v>
                </c:pt>
                <c:pt idx="3">
                  <c:v>5.1449454670042062E-2</c:v>
                </c:pt>
                <c:pt idx="4">
                  <c:v>7.3300721396349244E-2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2-4DFA-8FCE-3AA5913757D3}"/>
            </c:ext>
          </c:extLst>
        </c:ser>
        <c:ser>
          <c:idx val="1"/>
          <c:order val="1"/>
          <c:tx>
            <c:strRef>
              <c:f>Domaines!$C$4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Domaines!$C$18:$C$22</c:f>
              <c:numCache>
                <c:formatCode>0%</c:formatCode>
                <c:ptCount val="5"/>
                <c:pt idx="0">
                  <c:v>3.2755980355916987E-2</c:v>
                </c:pt>
                <c:pt idx="1">
                  <c:v>0.11363996409146115</c:v>
                </c:pt>
                <c:pt idx="2">
                  <c:v>0.40937846543803136</c:v>
                </c:pt>
                <c:pt idx="3">
                  <c:v>3.8812905951312246E-2</c:v>
                </c:pt>
                <c:pt idx="4">
                  <c:v>0.11938004963827428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2-4DFA-8FCE-3AA5913757D3}"/>
            </c:ext>
          </c:extLst>
        </c:ser>
        <c:ser>
          <c:idx val="2"/>
          <c:order val="2"/>
          <c:tx>
            <c:strRef>
              <c:f>Domaines!$D$4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Domaines!$D$18:$D$22</c:f>
              <c:numCache>
                <c:formatCode>0%</c:formatCode>
                <c:ptCount val="5"/>
                <c:pt idx="0">
                  <c:v>4.0395807786492002E-2</c:v>
                </c:pt>
                <c:pt idx="1">
                  <c:v>0.12059097021809438</c:v>
                </c:pt>
                <c:pt idx="2">
                  <c:v>0.38877260316601775</c:v>
                </c:pt>
                <c:pt idx="3">
                  <c:v>7.2267151732492624E-2</c:v>
                </c:pt>
                <c:pt idx="4">
                  <c:v>0.120176046293655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2-4DFA-8FCE-3AA5913757D3}"/>
            </c:ext>
          </c:extLst>
        </c:ser>
        <c:ser>
          <c:idx val="3"/>
          <c:order val="3"/>
          <c:tx>
            <c:strRef>
              <c:f>Domaines!$E$4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Domaines!$E$18:$E$22</c:f>
              <c:numCache>
                <c:formatCode>0%</c:formatCode>
                <c:ptCount val="5"/>
                <c:pt idx="0">
                  <c:v>3.8511285688538323E-2</c:v>
                </c:pt>
                <c:pt idx="1">
                  <c:v>0.12349055903650223</c:v>
                </c:pt>
                <c:pt idx="2">
                  <c:v>0.38565355215588987</c:v>
                </c:pt>
                <c:pt idx="3">
                  <c:v>8.6649067565705076E-2</c:v>
                </c:pt>
                <c:pt idx="4">
                  <c:v>0.11653838406327195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2-4DFA-8FCE-3AA5913757D3}"/>
            </c:ext>
          </c:extLst>
        </c:ser>
        <c:ser>
          <c:idx val="4"/>
          <c:order val="4"/>
          <c:tx>
            <c:strRef>
              <c:f>Domaines!$F$4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Domaines!$F$18:$F$22</c:f>
              <c:numCache>
                <c:formatCode>0%</c:formatCode>
                <c:ptCount val="5"/>
                <c:pt idx="0">
                  <c:v>4.2817397448565581E-2</c:v>
                </c:pt>
                <c:pt idx="1">
                  <c:v>9.284969059303462E-2</c:v>
                </c:pt>
                <c:pt idx="2">
                  <c:v>0.27739259079341771</c:v>
                </c:pt>
                <c:pt idx="3">
                  <c:v>0.13829470116420925</c:v>
                </c:pt>
                <c:pt idx="4">
                  <c:v>0.17884329820648845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2-4DFA-8FCE-3AA5913757D3}"/>
            </c:ext>
          </c:extLst>
        </c:ser>
        <c:ser>
          <c:idx val="5"/>
          <c:order val="5"/>
          <c:tx>
            <c:strRef>
              <c:f>Domaines!$G$4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Domaines!$G$18:$G$22</c:f>
              <c:numCache>
                <c:formatCode>0%</c:formatCode>
                <c:ptCount val="5"/>
                <c:pt idx="0">
                  <c:v>2.874159697682797E-2</c:v>
                </c:pt>
                <c:pt idx="1">
                  <c:v>0.11981848703424064</c:v>
                </c:pt>
                <c:pt idx="2">
                  <c:v>0.20230570524072697</c:v>
                </c:pt>
                <c:pt idx="3">
                  <c:v>0.16154500647713074</c:v>
                </c:pt>
                <c:pt idx="4">
                  <c:v>0.21055197418345994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22-4DFA-8FCE-3AA5913757D3}"/>
            </c:ext>
          </c:extLst>
        </c:ser>
        <c:ser>
          <c:idx val="6"/>
          <c:order val="6"/>
          <c:tx>
            <c:strRef>
              <c:f>Domaines!$H$4</c:f>
              <c:strCache>
                <c:ptCount val="1"/>
                <c:pt idx="0">
                  <c:v>2021 (S1)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Domaines!$A$18:$A$22</c:f>
              <c:strCache>
                <c:ptCount val="5"/>
                <c:pt idx="0">
                  <c:v>Sécurité des biens et des personnes, police, surveillance</c:v>
                </c:pt>
                <c:pt idx="1">
                  <c:v>Informatique, traitement de l'information, réseaux </c:v>
                </c:pt>
                <c:pt idx="2">
                  <c:v>Langues vivantes, civilisations étrangères et régionales</c:v>
                </c:pt>
                <c:pt idx="3">
                  <c:v>Développement des capacités d'orientation, d'insertion ou de réinsertion </c:v>
                </c:pt>
                <c:pt idx="4">
                  <c:v>Transports, manutention, magasinage</c:v>
                </c:pt>
              </c:strCache>
            </c:strRef>
          </c:cat>
          <c:val>
            <c:numRef>
              <c:f>Domaines!$H$18:$H$22</c:f>
              <c:numCache>
                <c:formatCode>0%</c:formatCode>
                <c:ptCount val="5"/>
                <c:pt idx="0">
                  <c:v>2.5170420527249833E-2</c:v>
                </c:pt>
                <c:pt idx="1">
                  <c:v>0.14472924682047247</c:v>
                </c:pt>
                <c:pt idx="2">
                  <c:v>0.21381030497152723</c:v>
                </c:pt>
                <c:pt idx="3">
                  <c:v>0.15071108116017515</c:v>
                </c:pt>
                <c:pt idx="4">
                  <c:v>0.2186577923594685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22-4DFA-8FCE-3AA591375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48"/>
        <c:axId val="1795364064"/>
        <c:axId val="1801309088"/>
      </c:barChart>
      <c:catAx>
        <c:axId val="17953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309088"/>
        <c:crosses val="autoZero"/>
        <c:auto val="1"/>
        <c:lblAlgn val="ctr"/>
        <c:lblOffset val="100"/>
        <c:noMultiLvlLbl val="0"/>
      </c:catAx>
      <c:valAx>
        <c:axId val="18013090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536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'volume mensuel'!$G$2</c:f>
              <c:strCache>
                <c:ptCount val="1"/>
                <c:pt idx="0">
                  <c:v> Dossiers salariés "1ère version du CPF"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'volume mensuel'!$A$3:$B$80</c:f>
              <c:multiLvlStrCache>
                <c:ptCount val="78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  <c:pt idx="24">
                    <c:v>janv</c:v>
                  </c:pt>
                  <c:pt idx="26">
                    <c:v>mars</c:v>
                  </c:pt>
                  <c:pt idx="28">
                    <c:v>mai</c:v>
                  </c:pt>
                  <c:pt idx="30">
                    <c:v>juil</c:v>
                  </c:pt>
                  <c:pt idx="32">
                    <c:v>sept</c:v>
                  </c:pt>
                  <c:pt idx="34">
                    <c:v>nov</c:v>
                  </c:pt>
                  <c:pt idx="36">
                    <c:v>janv</c:v>
                  </c:pt>
                  <c:pt idx="38">
                    <c:v>mars</c:v>
                  </c:pt>
                  <c:pt idx="40">
                    <c:v>mai</c:v>
                  </c:pt>
                  <c:pt idx="42">
                    <c:v>juil</c:v>
                  </c:pt>
                  <c:pt idx="44">
                    <c:v>sept</c:v>
                  </c:pt>
                  <c:pt idx="46">
                    <c:v>nov</c:v>
                  </c:pt>
                  <c:pt idx="48">
                    <c:v>janv</c:v>
                  </c:pt>
                  <c:pt idx="50">
                    <c:v>mars</c:v>
                  </c:pt>
                  <c:pt idx="52">
                    <c:v>mai</c:v>
                  </c:pt>
                  <c:pt idx="54">
                    <c:v>juil</c:v>
                  </c:pt>
                  <c:pt idx="56">
                    <c:v>sept</c:v>
                  </c:pt>
                  <c:pt idx="58">
                    <c:v>nov</c:v>
                  </c:pt>
                  <c:pt idx="60">
                    <c:v>janv</c:v>
                  </c:pt>
                  <c:pt idx="62">
                    <c:v>mars</c:v>
                  </c:pt>
                  <c:pt idx="64">
                    <c:v>mai</c:v>
                  </c:pt>
                  <c:pt idx="66">
                    <c:v>juil</c:v>
                  </c:pt>
                  <c:pt idx="68">
                    <c:v>sept</c:v>
                  </c:pt>
                  <c:pt idx="70">
                    <c:v>nov</c:v>
                  </c:pt>
                  <c:pt idx="72">
                    <c:v>janv</c:v>
                  </c:pt>
                  <c:pt idx="74">
                    <c:v>mars</c:v>
                  </c:pt>
                  <c:pt idx="76">
                    <c:v>mai</c:v>
                  </c:pt>
                  <c:pt idx="77">
                    <c:v>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'volume mensuel'!$G$3:$G$80</c:f>
              <c:numCache>
                <c:formatCode>_-* #\ ##0_-;\-* #\ ##0_-;_-* "-"??_-;_-@_-</c:formatCode>
                <c:ptCount val="78"/>
                <c:pt idx="0">
                  <c:v>705</c:v>
                </c:pt>
                <c:pt idx="1">
                  <c:v>444</c:v>
                </c:pt>
                <c:pt idx="2">
                  <c:v>1117</c:v>
                </c:pt>
                <c:pt idx="3">
                  <c:v>1745</c:v>
                </c:pt>
                <c:pt idx="4">
                  <c:v>1914</c:v>
                </c:pt>
                <c:pt idx="5">
                  <c:v>3771</c:v>
                </c:pt>
                <c:pt idx="6">
                  <c:v>2467</c:v>
                </c:pt>
                <c:pt idx="7">
                  <c:v>1912</c:v>
                </c:pt>
                <c:pt idx="8">
                  <c:v>10908</c:v>
                </c:pt>
                <c:pt idx="9">
                  <c:v>9024</c:v>
                </c:pt>
                <c:pt idx="10">
                  <c:v>10025</c:v>
                </c:pt>
                <c:pt idx="11">
                  <c:v>8505</c:v>
                </c:pt>
                <c:pt idx="12">
                  <c:v>12941</c:v>
                </c:pt>
                <c:pt idx="13">
                  <c:v>10777</c:v>
                </c:pt>
                <c:pt idx="14">
                  <c:v>13809</c:v>
                </c:pt>
                <c:pt idx="15">
                  <c:v>15046</c:v>
                </c:pt>
                <c:pt idx="16">
                  <c:v>15420</c:v>
                </c:pt>
                <c:pt idx="17">
                  <c:v>17234</c:v>
                </c:pt>
                <c:pt idx="18">
                  <c:v>8715</c:v>
                </c:pt>
                <c:pt idx="19">
                  <c:v>5602</c:v>
                </c:pt>
                <c:pt idx="20">
                  <c:v>29778</c:v>
                </c:pt>
                <c:pt idx="21">
                  <c:v>22917</c:v>
                </c:pt>
                <c:pt idx="22">
                  <c:v>21473</c:v>
                </c:pt>
                <c:pt idx="23">
                  <c:v>15658</c:v>
                </c:pt>
                <c:pt idx="24">
                  <c:v>22016</c:v>
                </c:pt>
                <c:pt idx="25">
                  <c:v>18443</c:v>
                </c:pt>
                <c:pt idx="26">
                  <c:v>27121</c:v>
                </c:pt>
                <c:pt idx="27">
                  <c:v>24153</c:v>
                </c:pt>
                <c:pt idx="28">
                  <c:v>21727</c:v>
                </c:pt>
                <c:pt idx="29">
                  <c:v>22945</c:v>
                </c:pt>
                <c:pt idx="30">
                  <c:v>12041</c:v>
                </c:pt>
                <c:pt idx="31">
                  <c:v>8150</c:v>
                </c:pt>
                <c:pt idx="32">
                  <c:v>36957</c:v>
                </c:pt>
                <c:pt idx="33">
                  <c:v>29292</c:v>
                </c:pt>
                <c:pt idx="34">
                  <c:v>26961</c:v>
                </c:pt>
                <c:pt idx="35">
                  <c:v>20123</c:v>
                </c:pt>
                <c:pt idx="36">
                  <c:v>27447</c:v>
                </c:pt>
                <c:pt idx="37">
                  <c:v>22239</c:v>
                </c:pt>
                <c:pt idx="38">
                  <c:v>30458</c:v>
                </c:pt>
                <c:pt idx="39">
                  <c:v>27439</c:v>
                </c:pt>
                <c:pt idx="40">
                  <c:v>24573</c:v>
                </c:pt>
                <c:pt idx="41">
                  <c:v>29181</c:v>
                </c:pt>
                <c:pt idx="42">
                  <c:v>18745</c:v>
                </c:pt>
                <c:pt idx="43">
                  <c:v>10370</c:v>
                </c:pt>
                <c:pt idx="44">
                  <c:v>47785</c:v>
                </c:pt>
                <c:pt idx="45">
                  <c:v>42842</c:v>
                </c:pt>
                <c:pt idx="46">
                  <c:v>44830</c:v>
                </c:pt>
                <c:pt idx="47">
                  <c:v>51383</c:v>
                </c:pt>
                <c:pt idx="48">
                  <c:v>21583</c:v>
                </c:pt>
                <c:pt idx="49">
                  <c:v>15465</c:v>
                </c:pt>
                <c:pt idx="50">
                  <c:v>23718</c:v>
                </c:pt>
                <c:pt idx="51">
                  <c:v>24679</c:v>
                </c:pt>
                <c:pt idx="52">
                  <c:v>22967</c:v>
                </c:pt>
                <c:pt idx="53">
                  <c:v>26832</c:v>
                </c:pt>
                <c:pt idx="54">
                  <c:v>17869</c:v>
                </c:pt>
                <c:pt idx="55">
                  <c:v>10640</c:v>
                </c:pt>
                <c:pt idx="56">
                  <c:v>50272</c:v>
                </c:pt>
                <c:pt idx="57">
                  <c:v>37459</c:v>
                </c:pt>
                <c:pt idx="58">
                  <c:v>40940</c:v>
                </c:pt>
                <c:pt idx="59">
                  <c:v>33134</c:v>
                </c:pt>
                <c:pt idx="60">
                  <c:v>8413</c:v>
                </c:pt>
                <c:pt idx="61">
                  <c:v>1196</c:v>
                </c:pt>
                <c:pt idx="62">
                  <c:v>1098</c:v>
                </c:pt>
                <c:pt idx="63">
                  <c:v>675</c:v>
                </c:pt>
                <c:pt idx="64">
                  <c:v>558</c:v>
                </c:pt>
                <c:pt idx="65">
                  <c:v>644</c:v>
                </c:pt>
                <c:pt idx="66">
                  <c:v>189</c:v>
                </c:pt>
                <c:pt idx="67">
                  <c:v>624</c:v>
                </c:pt>
                <c:pt idx="68">
                  <c:v>3353</c:v>
                </c:pt>
                <c:pt idx="69">
                  <c:v>1770</c:v>
                </c:pt>
                <c:pt idx="70">
                  <c:v>1165</c:v>
                </c:pt>
                <c:pt idx="71">
                  <c:v>500</c:v>
                </c:pt>
                <c:pt idx="72">
                  <c:v>1169</c:v>
                </c:pt>
                <c:pt idx="73">
                  <c:v>600</c:v>
                </c:pt>
                <c:pt idx="74">
                  <c:v>1048</c:v>
                </c:pt>
                <c:pt idx="75">
                  <c:v>705</c:v>
                </c:pt>
                <c:pt idx="76">
                  <c:v>686</c:v>
                </c:pt>
                <c:pt idx="77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5-4353-ACF6-E4BE02EB1C8C}"/>
            </c:ext>
          </c:extLst>
        </c:ser>
        <c:ser>
          <c:idx val="1"/>
          <c:order val="1"/>
          <c:tx>
            <c:strRef>
              <c:f>'volume mensuel'!$H$2</c:f>
              <c:strCache>
                <c:ptCount val="1"/>
                <c:pt idx="0">
                  <c:v> Dossiers demandeurs d'emploi "1ère version du CPF" </c:v>
                </c:pt>
              </c:strCache>
            </c:strRef>
          </c:tx>
          <c:spPr>
            <a:solidFill>
              <a:srgbClr val="FF8181"/>
            </a:solidFill>
            <a:ln>
              <a:noFill/>
            </a:ln>
            <a:effectLst/>
          </c:spPr>
          <c:invertIfNegative val="0"/>
          <c:cat>
            <c:multiLvlStrRef>
              <c:f>'volume mensuel'!$A$3:$B$80</c:f>
              <c:multiLvlStrCache>
                <c:ptCount val="78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  <c:pt idx="24">
                    <c:v>janv</c:v>
                  </c:pt>
                  <c:pt idx="26">
                    <c:v>mars</c:v>
                  </c:pt>
                  <c:pt idx="28">
                    <c:v>mai</c:v>
                  </c:pt>
                  <c:pt idx="30">
                    <c:v>juil</c:v>
                  </c:pt>
                  <c:pt idx="32">
                    <c:v>sept</c:v>
                  </c:pt>
                  <c:pt idx="34">
                    <c:v>nov</c:v>
                  </c:pt>
                  <c:pt idx="36">
                    <c:v>janv</c:v>
                  </c:pt>
                  <c:pt idx="38">
                    <c:v>mars</c:v>
                  </c:pt>
                  <c:pt idx="40">
                    <c:v>mai</c:v>
                  </c:pt>
                  <c:pt idx="42">
                    <c:v>juil</c:v>
                  </c:pt>
                  <c:pt idx="44">
                    <c:v>sept</c:v>
                  </c:pt>
                  <c:pt idx="46">
                    <c:v>nov</c:v>
                  </c:pt>
                  <c:pt idx="48">
                    <c:v>janv</c:v>
                  </c:pt>
                  <c:pt idx="50">
                    <c:v>mars</c:v>
                  </c:pt>
                  <c:pt idx="52">
                    <c:v>mai</c:v>
                  </c:pt>
                  <c:pt idx="54">
                    <c:v>juil</c:v>
                  </c:pt>
                  <c:pt idx="56">
                    <c:v>sept</c:v>
                  </c:pt>
                  <c:pt idx="58">
                    <c:v>nov</c:v>
                  </c:pt>
                  <c:pt idx="60">
                    <c:v>janv</c:v>
                  </c:pt>
                  <c:pt idx="62">
                    <c:v>mars</c:v>
                  </c:pt>
                  <c:pt idx="64">
                    <c:v>mai</c:v>
                  </c:pt>
                  <c:pt idx="66">
                    <c:v>juil</c:v>
                  </c:pt>
                  <c:pt idx="68">
                    <c:v>sept</c:v>
                  </c:pt>
                  <c:pt idx="70">
                    <c:v>nov</c:v>
                  </c:pt>
                  <c:pt idx="72">
                    <c:v>janv</c:v>
                  </c:pt>
                  <c:pt idx="74">
                    <c:v>mars</c:v>
                  </c:pt>
                  <c:pt idx="76">
                    <c:v>mai</c:v>
                  </c:pt>
                  <c:pt idx="77">
                    <c:v>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'volume mensuel'!$H$3:$H$80</c:f>
              <c:numCache>
                <c:formatCode>_-* #\ ##0_-;\-* #\ ##0_-;_-* "-"??_-;_-@_-</c:formatCode>
                <c:ptCount val="78"/>
                <c:pt idx="0">
                  <c:v>23843</c:v>
                </c:pt>
                <c:pt idx="1">
                  <c:v>17972</c:v>
                </c:pt>
                <c:pt idx="2">
                  <c:v>24679</c:v>
                </c:pt>
                <c:pt idx="3">
                  <c:v>16484</c:v>
                </c:pt>
                <c:pt idx="4">
                  <c:v>12778</c:v>
                </c:pt>
                <c:pt idx="5">
                  <c:v>14858</c:v>
                </c:pt>
                <c:pt idx="6">
                  <c:v>5738</c:v>
                </c:pt>
                <c:pt idx="7">
                  <c:v>9967</c:v>
                </c:pt>
                <c:pt idx="8">
                  <c:v>38913</c:v>
                </c:pt>
                <c:pt idx="9">
                  <c:v>22934</c:v>
                </c:pt>
                <c:pt idx="10">
                  <c:v>21730</c:v>
                </c:pt>
                <c:pt idx="11">
                  <c:v>10976</c:v>
                </c:pt>
                <c:pt idx="12">
                  <c:v>20311</c:v>
                </c:pt>
                <c:pt idx="13">
                  <c:v>18504</c:v>
                </c:pt>
                <c:pt idx="14">
                  <c:v>21602</c:v>
                </c:pt>
                <c:pt idx="15">
                  <c:v>24342</c:v>
                </c:pt>
                <c:pt idx="16">
                  <c:v>28202</c:v>
                </c:pt>
                <c:pt idx="17">
                  <c:v>30409</c:v>
                </c:pt>
                <c:pt idx="18">
                  <c:v>13740</c:v>
                </c:pt>
                <c:pt idx="19">
                  <c:v>13557</c:v>
                </c:pt>
                <c:pt idx="20">
                  <c:v>56351</c:v>
                </c:pt>
                <c:pt idx="21">
                  <c:v>40750</c:v>
                </c:pt>
                <c:pt idx="22">
                  <c:v>35030</c:v>
                </c:pt>
                <c:pt idx="23">
                  <c:v>22985</c:v>
                </c:pt>
                <c:pt idx="24">
                  <c:v>23078</c:v>
                </c:pt>
                <c:pt idx="25">
                  <c:v>18990</c:v>
                </c:pt>
                <c:pt idx="26">
                  <c:v>18437</c:v>
                </c:pt>
                <c:pt idx="27">
                  <c:v>30284</c:v>
                </c:pt>
                <c:pt idx="28">
                  <c:v>14429</c:v>
                </c:pt>
                <c:pt idx="29">
                  <c:v>14963</c:v>
                </c:pt>
                <c:pt idx="30">
                  <c:v>8316</c:v>
                </c:pt>
                <c:pt idx="31">
                  <c:v>7216</c:v>
                </c:pt>
                <c:pt idx="32">
                  <c:v>33215</c:v>
                </c:pt>
                <c:pt idx="33">
                  <c:v>27573</c:v>
                </c:pt>
                <c:pt idx="34">
                  <c:v>28701</c:v>
                </c:pt>
                <c:pt idx="35">
                  <c:v>22202</c:v>
                </c:pt>
                <c:pt idx="36">
                  <c:v>20459</c:v>
                </c:pt>
                <c:pt idx="37">
                  <c:v>18493</c:v>
                </c:pt>
                <c:pt idx="38">
                  <c:v>18896</c:v>
                </c:pt>
                <c:pt idx="39">
                  <c:v>18137</c:v>
                </c:pt>
                <c:pt idx="40">
                  <c:v>14675</c:v>
                </c:pt>
                <c:pt idx="41">
                  <c:v>15550</c:v>
                </c:pt>
                <c:pt idx="42">
                  <c:v>10484</c:v>
                </c:pt>
                <c:pt idx="43">
                  <c:v>7906</c:v>
                </c:pt>
                <c:pt idx="44">
                  <c:v>25800</c:v>
                </c:pt>
                <c:pt idx="45">
                  <c:v>21733</c:v>
                </c:pt>
                <c:pt idx="46">
                  <c:v>20104</c:v>
                </c:pt>
                <c:pt idx="47">
                  <c:v>16871</c:v>
                </c:pt>
                <c:pt idx="48">
                  <c:v>9143</c:v>
                </c:pt>
                <c:pt idx="49">
                  <c:v>11549</c:v>
                </c:pt>
                <c:pt idx="50">
                  <c:v>14492</c:v>
                </c:pt>
                <c:pt idx="51">
                  <c:v>15252</c:v>
                </c:pt>
                <c:pt idx="52">
                  <c:v>12904</c:v>
                </c:pt>
                <c:pt idx="53">
                  <c:v>13642</c:v>
                </c:pt>
                <c:pt idx="54">
                  <c:v>10265</c:v>
                </c:pt>
                <c:pt idx="55">
                  <c:v>6090</c:v>
                </c:pt>
                <c:pt idx="56">
                  <c:v>25935</c:v>
                </c:pt>
                <c:pt idx="57">
                  <c:v>19128</c:v>
                </c:pt>
                <c:pt idx="58">
                  <c:v>16844</c:v>
                </c:pt>
                <c:pt idx="59">
                  <c:v>8572</c:v>
                </c:pt>
                <c:pt idx="60">
                  <c:v>5430</c:v>
                </c:pt>
                <c:pt idx="61">
                  <c:v>4464</c:v>
                </c:pt>
                <c:pt idx="62">
                  <c:v>3471</c:v>
                </c:pt>
                <c:pt idx="63">
                  <c:v>659</c:v>
                </c:pt>
                <c:pt idx="64">
                  <c:v>1139</c:v>
                </c:pt>
                <c:pt idx="65">
                  <c:v>4027</c:v>
                </c:pt>
                <c:pt idx="66">
                  <c:v>2842</c:v>
                </c:pt>
                <c:pt idx="67">
                  <c:v>1349</c:v>
                </c:pt>
                <c:pt idx="68">
                  <c:v>2906</c:v>
                </c:pt>
                <c:pt idx="69">
                  <c:v>1188</c:v>
                </c:pt>
                <c:pt idx="70">
                  <c:v>757</c:v>
                </c:pt>
                <c:pt idx="71">
                  <c:v>365</c:v>
                </c:pt>
                <c:pt idx="72">
                  <c:v>535</c:v>
                </c:pt>
                <c:pt idx="73">
                  <c:v>406</c:v>
                </c:pt>
                <c:pt idx="74">
                  <c:v>564</c:v>
                </c:pt>
                <c:pt idx="75">
                  <c:v>346</c:v>
                </c:pt>
                <c:pt idx="76">
                  <c:v>158</c:v>
                </c:pt>
                <c:pt idx="7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5-4353-ACF6-E4BE02EB1C8C}"/>
            </c:ext>
          </c:extLst>
        </c:ser>
        <c:ser>
          <c:idx val="2"/>
          <c:order val="2"/>
          <c:tx>
            <c:strRef>
              <c:f>'volume mensuel'!$I$2</c:f>
              <c:strCache>
                <c:ptCount val="1"/>
                <c:pt idx="0">
                  <c:v> Dossiers salariés MCF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'volume mensuel'!$A$3:$B$80</c:f>
              <c:multiLvlStrCache>
                <c:ptCount val="78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  <c:pt idx="24">
                    <c:v>janv</c:v>
                  </c:pt>
                  <c:pt idx="26">
                    <c:v>mars</c:v>
                  </c:pt>
                  <c:pt idx="28">
                    <c:v>mai</c:v>
                  </c:pt>
                  <c:pt idx="30">
                    <c:v>juil</c:v>
                  </c:pt>
                  <c:pt idx="32">
                    <c:v>sept</c:v>
                  </c:pt>
                  <c:pt idx="34">
                    <c:v>nov</c:v>
                  </c:pt>
                  <c:pt idx="36">
                    <c:v>janv</c:v>
                  </c:pt>
                  <c:pt idx="38">
                    <c:v>mars</c:v>
                  </c:pt>
                  <c:pt idx="40">
                    <c:v>mai</c:v>
                  </c:pt>
                  <c:pt idx="42">
                    <c:v>juil</c:v>
                  </c:pt>
                  <c:pt idx="44">
                    <c:v>sept</c:v>
                  </c:pt>
                  <c:pt idx="46">
                    <c:v>nov</c:v>
                  </c:pt>
                  <c:pt idx="48">
                    <c:v>janv</c:v>
                  </c:pt>
                  <c:pt idx="50">
                    <c:v>mars</c:v>
                  </c:pt>
                  <c:pt idx="52">
                    <c:v>mai</c:v>
                  </c:pt>
                  <c:pt idx="54">
                    <c:v>juil</c:v>
                  </c:pt>
                  <c:pt idx="56">
                    <c:v>sept</c:v>
                  </c:pt>
                  <c:pt idx="58">
                    <c:v>nov</c:v>
                  </c:pt>
                  <c:pt idx="60">
                    <c:v>janv</c:v>
                  </c:pt>
                  <c:pt idx="62">
                    <c:v>mars</c:v>
                  </c:pt>
                  <c:pt idx="64">
                    <c:v>mai</c:v>
                  </c:pt>
                  <c:pt idx="66">
                    <c:v>juil</c:v>
                  </c:pt>
                  <c:pt idx="68">
                    <c:v>sept</c:v>
                  </c:pt>
                  <c:pt idx="70">
                    <c:v>nov</c:v>
                  </c:pt>
                  <c:pt idx="72">
                    <c:v>janv</c:v>
                  </c:pt>
                  <c:pt idx="74">
                    <c:v>mars</c:v>
                  </c:pt>
                  <c:pt idx="76">
                    <c:v>mai</c:v>
                  </c:pt>
                  <c:pt idx="77">
                    <c:v>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'volume mensuel'!$I$3:$I$80</c:f>
              <c:numCache>
                <c:formatCode>_-* #\ ##0_-;\-* #\ ##0_-;_-* "-"??_-;_-@_-</c:formatCode>
                <c:ptCount val="78"/>
                <c:pt idx="58">
                  <c:v>7818</c:v>
                </c:pt>
                <c:pt idx="59">
                  <c:v>28930</c:v>
                </c:pt>
                <c:pt idx="60">
                  <c:v>38268</c:v>
                </c:pt>
                <c:pt idx="61">
                  <c:v>31472</c:v>
                </c:pt>
                <c:pt idx="62">
                  <c:v>23510</c:v>
                </c:pt>
                <c:pt idx="63">
                  <c:v>18154</c:v>
                </c:pt>
                <c:pt idx="64">
                  <c:v>22568</c:v>
                </c:pt>
                <c:pt idx="65">
                  <c:v>40261</c:v>
                </c:pt>
                <c:pt idx="66">
                  <c:v>59115</c:v>
                </c:pt>
                <c:pt idx="67">
                  <c:v>45854</c:v>
                </c:pt>
                <c:pt idx="68">
                  <c:v>87654</c:v>
                </c:pt>
                <c:pt idx="69">
                  <c:v>90523</c:v>
                </c:pt>
                <c:pt idx="70">
                  <c:v>93292</c:v>
                </c:pt>
                <c:pt idx="71">
                  <c:v>81439</c:v>
                </c:pt>
                <c:pt idx="72">
                  <c:v>86979</c:v>
                </c:pt>
                <c:pt idx="73">
                  <c:v>89170</c:v>
                </c:pt>
                <c:pt idx="74">
                  <c:v>124162</c:v>
                </c:pt>
                <c:pt idx="75">
                  <c:v>119309</c:v>
                </c:pt>
                <c:pt idx="76">
                  <c:v>123646</c:v>
                </c:pt>
                <c:pt idx="77">
                  <c:v>156286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5-4353-ACF6-E4BE02EB1C8C}"/>
            </c:ext>
          </c:extLst>
        </c:ser>
        <c:ser>
          <c:idx val="3"/>
          <c:order val="3"/>
          <c:tx>
            <c:strRef>
              <c:f>'volume mensuel'!$J$2</c:f>
              <c:strCache>
                <c:ptCount val="1"/>
                <c:pt idx="0">
                  <c:v> Dossiers demandeurs d'emploi MCF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'volume mensuel'!$A$3:$B$80</c:f>
              <c:multiLvlStrCache>
                <c:ptCount val="78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  <c:pt idx="24">
                    <c:v>janv</c:v>
                  </c:pt>
                  <c:pt idx="26">
                    <c:v>mars</c:v>
                  </c:pt>
                  <c:pt idx="28">
                    <c:v>mai</c:v>
                  </c:pt>
                  <c:pt idx="30">
                    <c:v>juil</c:v>
                  </c:pt>
                  <c:pt idx="32">
                    <c:v>sept</c:v>
                  </c:pt>
                  <c:pt idx="34">
                    <c:v>nov</c:v>
                  </c:pt>
                  <c:pt idx="36">
                    <c:v>janv</c:v>
                  </c:pt>
                  <c:pt idx="38">
                    <c:v>mars</c:v>
                  </c:pt>
                  <c:pt idx="40">
                    <c:v>mai</c:v>
                  </c:pt>
                  <c:pt idx="42">
                    <c:v>juil</c:v>
                  </c:pt>
                  <c:pt idx="44">
                    <c:v>sept</c:v>
                  </c:pt>
                  <c:pt idx="46">
                    <c:v>nov</c:v>
                  </c:pt>
                  <c:pt idx="48">
                    <c:v>janv</c:v>
                  </c:pt>
                  <c:pt idx="50">
                    <c:v>mars</c:v>
                  </c:pt>
                  <c:pt idx="52">
                    <c:v>mai</c:v>
                  </c:pt>
                  <c:pt idx="54">
                    <c:v>juil</c:v>
                  </c:pt>
                  <c:pt idx="56">
                    <c:v>sept</c:v>
                  </c:pt>
                  <c:pt idx="58">
                    <c:v>nov</c:v>
                  </c:pt>
                  <c:pt idx="60">
                    <c:v>janv</c:v>
                  </c:pt>
                  <c:pt idx="62">
                    <c:v>mars</c:v>
                  </c:pt>
                  <c:pt idx="64">
                    <c:v>mai</c:v>
                  </c:pt>
                  <c:pt idx="66">
                    <c:v>juil</c:v>
                  </c:pt>
                  <c:pt idx="68">
                    <c:v>sept</c:v>
                  </c:pt>
                  <c:pt idx="70">
                    <c:v>nov</c:v>
                  </c:pt>
                  <c:pt idx="72">
                    <c:v>janv</c:v>
                  </c:pt>
                  <c:pt idx="74">
                    <c:v>mars</c:v>
                  </c:pt>
                  <c:pt idx="76">
                    <c:v>mai</c:v>
                  </c:pt>
                  <c:pt idx="77">
                    <c:v>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'volume mensuel'!$J$3:$J$80</c:f>
              <c:numCache>
                <c:formatCode>_-* #\ ##0_-;\-* #\ ##0_-;_-* "-"??_-;_-@_-</c:formatCode>
                <c:ptCount val="78"/>
                <c:pt idx="58">
                  <c:v>946</c:v>
                </c:pt>
                <c:pt idx="59">
                  <c:v>7527</c:v>
                </c:pt>
                <c:pt idx="60">
                  <c:v>16555</c:v>
                </c:pt>
                <c:pt idx="61">
                  <c:v>16519</c:v>
                </c:pt>
                <c:pt idx="62">
                  <c:v>10016</c:v>
                </c:pt>
                <c:pt idx="63">
                  <c:v>11957</c:v>
                </c:pt>
                <c:pt idx="64">
                  <c:v>20725</c:v>
                </c:pt>
                <c:pt idx="65">
                  <c:v>35442</c:v>
                </c:pt>
                <c:pt idx="66">
                  <c:v>34962</c:v>
                </c:pt>
                <c:pt idx="67">
                  <c:v>28204</c:v>
                </c:pt>
                <c:pt idx="68">
                  <c:v>53171</c:v>
                </c:pt>
                <c:pt idx="69">
                  <c:v>51455</c:v>
                </c:pt>
                <c:pt idx="70">
                  <c:v>48586</c:v>
                </c:pt>
                <c:pt idx="71">
                  <c:v>41538</c:v>
                </c:pt>
                <c:pt idx="72">
                  <c:v>48031</c:v>
                </c:pt>
                <c:pt idx="73">
                  <c:v>49037</c:v>
                </c:pt>
                <c:pt idx="74">
                  <c:v>62429</c:v>
                </c:pt>
                <c:pt idx="75">
                  <c:v>55489</c:v>
                </c:pt>
                <c:pt idx="76">
                  <c:v>56453</c:v>
                </c:pt>
                <c:pt idx="77">
                  <c:v>64426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5-4353-ACF6-E4BE02EB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8030376"/>
        <c:axId val="408030048"/>
      </c:barChart>
      <c:catAx>
        <c:axId val="40803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03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803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03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'Age moyen'!$B$3</c:f>
              <c:strCache>
                <c:ptCount val="1"/>
                <c:pt idx="0">
                  <c:v>Demandeurs d'emploi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5"/>
              <c:spPr>
                <a:noFill/>
                <a:ln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2B7-4A54-BA0D-3106BCC42EAF}"/>
                </c:ext>
              </c:extLst>
            </c:dLbl>
            <c:dLbl>
              <c:idx val="6"/>
              <c:spPr>
                <a:noFill/>
                <a:ln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2B7-4A54-BA0D-3106BCC42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 moyen'!$A$4:$A$10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(S1)</c:v>
                </c:pt>
              </c:strCache>
            </c:strRef>
          </c:cat>
          <c:val>
            <c:numRef>
              <c:f>'Age moyen'!$B$4:$B$10</c:f>
              <c:numCache>
                <c:formatCode>#\ ##0.0</c:formatCode>
                <c:ptCount val="7"/>
                <c:pt idx="0">
                  <c:v>34.497808685999999</c:v>
                </c:pt>
                <c:pt idx="1">
                  <c:v>36.612496661999998</c:v>
                </c:pt>
                <c:pt idx="2">
                  <c:v>36.328895248000002</c:v>
                </c:pt>
                <c:pt idx="3">
                  <c:v>36.688677620999997</c:v>
                </c:pt>
                <c:pt idx="4">
                  <c:v>38.387562875</c:v>
                </c:pt>
                <c:pt idx="5">
                  <c:v>37.613821688999998</c:v>
                </c:pt>
                <c:pt idx="6">
                  <c:v>38.115999760999998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7-4A54-BA0D-3106BCC42EAF}"/>
            </c:ext>
          </c:extLst>
        </c:ser>
        <c:ser>
          <c:idx val="1"/>
          <c:order val="1"/>
          <c:tx>
            <c:strRef>
              <c:f>'Age moyen'!$C$3</c:f>
              <c:strCache>
                <c:ptCount val="1"/>
                <c:pt idx="0">
                  <c:v>Salariés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5"/>
              <c:spPr>
                <a:noFill/>
                <a:ln cap="rnd">
                  <a:solidFill>
                    <a:schemeClr val="accent1">
                      <a:lumMod val="60000"/>
                      <a:lumOff val="40000"/>
                    </a:schemeClr>
                  </a:solidFill>
                  <a:beve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2B7-4A54-BA0D-3106BCC42EAF}"/>
                </c:ext>
              </c:extLst>
            </c:dLbl>
            <c:dLbl>
              <c:idx val="6"/>
              <c:spPr>
                <a:noFill/>
                <a:ln cap="rnd">
                  <a:solidFill>
                    <a:schemeClr val="accent1">
                      <a:lumMod val="60000"/>
                      <a:lumOff val="40000"/>
                    </a:schemeClr>
                  </a:solidFill>
                  <a:beve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2B7-4A54-BA0D-3106BCC42EAF}"/>
                </c:ext>
              </c:extLst>
            </c:dLbl>
            <c:spPr>
              <a:noFill/>
              <a:ln cap="rnd">
                <a:noFill/>
                <a:beve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 moyen'!$A$4:$A$10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(S1)</c:v>
                </c:pt>
              </c:strCache>
            </c:strRef>
          </c:cat>
          <c:val>
            <c:numRef>
              <c:f>'Age moyen'!$C$4:$C$10</c:f>
              <c:numCache>
                <c:formatCode>#\ ##0.0</c:formatCode>
                <c:ptCount val="7"/>
                <c:pt idx="0">
                  <c:v>40.682947255999999</c:v>
                </c:pt>
                <c:pt idx="1">
                  <c:v>40.580641073000002</c:v>
                </c:pt>
                <c:pt idx="2">
                  <c:v>40.744762512000001</c:v>
                </c:pt>
                <c:pt idx="3">
                  <c:v>40.774538024000002</c:v>
                </c:pt>
                <c:pt idx="4">
                  <c:v>40.713900442000003</c:v>
                </c:pt>
                <c:pt idx="5">
                  <c:v>40.510374777000003</c:v>
                </c:pt>
                <c:pt idx="6">
                  <c:v>40.388602415999998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B7-4A54-BA0D-3106BCC42EAF}"/>
            </c:ext>
          </c:extLst>
        </c:ser>
        <c:ser>
          <c:idx val="2"/>
          <c:order val="2"/>
          <c:tx>
            <c:strRef>
              <c:f>'Age moyen'!$D$3</c:f>
              <c:strCache>
                <c:ptCount val="1"/>
                <c:pt idx="0">
                  <c:v>Ensemble 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5"/>
              <c:spPr>
                <a:noFill/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2B7-4A54-BA0D-3106BCC42EAF}"/>
                </c:ext>
              </c:extLst>
            </c:dLbl>
            <c:dLbl>
              <c:idx val="6"/>
              <c:spPr>
                <a:noFill/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2B7-4A54-BA0D-3106BCC42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 moyen'!$A$4:$A$10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(S1)</c:v>
                </c:pt>
              </c:strCache>
            </c:strRef>
          </c:cat>
          <c:val>
            <c:numRef>
              <c:f>'Age moyen'!$D$4:$D$10</c:f>
              <c:numCache>
                <c:formatCode>#\ ##0.0</c:formatCode>
                <c:ptCount val="7"/>
                <c:pt idx="0">
                  <c:v>35.686316105000003</c:v>
                </c:pt>
                <c:pt idx="1">
                  <c:v>38.071184676999998</c:v>
                </c:pt>
                <c:pt idx="2">
                  <c:v>38.632963681</c:v>
                </c:pt>
                <c:pt idx="3">
                  <c:v>39.317535812000003</c:v>
                </c:pt>
                <c:pt idx="4">
                  <c:v>39.935168193999999</c:v>
                </c:pt>
                <c:pt idx="5">
                  <c:v>39.442494306999997</c:v>
                </c:pt>
                <c:pt idx="6">
                  <c:v>39.656842113000003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B7-4A54-BA0D-3106BCC42E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878080"/>
        <c:axId val="537804336"/>
      </c:lineChart>
      <c:catAx>
        <c:axId val="6148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804336"/>
        <c:crosses val="autoZero"/>
        <c:auto val="1"/>
        <c:lblAlgn val="ctr"/>
        <c:lblOffset val="100"/>
        <c:noMultiLvlLbl val="0"/>
      </c:catAx>
      <c:valAx>
        <c:axId val="537804336"/>
        <c:scaling>
          <c:orientation val="minMax"/>
          <c:min val="34"/>
        </c:scaling>
        <c:delete val="1"/>
        <c:axPos val="l"/>
        <c:numFmt formatCode="#\ ##0.0" sourceLinked="1"/>
        <c:majorTickMark val="none"/>
        <c:minorTickMark val="none"/>
        <c:tickLblPos val="nextTo"/>
        <c:crossAx val="61487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Dossiers "1ère version du CPF"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'Tranche age'!$B$10</c:f>
              <c:strCache>
                <c:ptCount val="1"/>
                <c:pt idx="0">
                  <c:v>Moins de 25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age'!$C$10:$E$10</c:f>
              <c:numCache>
                <c:formatCode>0%</c:formatCode>
                <c:ptCount val="3"/>
                <c:pt idx="0">
                  <c:v>9.9516040889539498E-2</c:v>
                </c:pt>
                <c:pt idx="1">
                  <c:v>3.457546564837468E-2</c:v>
                </c:pt>
                <c:pt idx="2">
                  <c:v>0.16673666351332961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6-44F0-B6E3-69799FB84E19}"/>
            </c:ext>
          </c:extLst>
        </c:ser>
        <c:ser>
          <c:idx val="1"/>
          <c:order val="1"/>
          <c:tx>
            <c:strRef>
              <c:f>'Tranche age'!$B$11</c:f>
              <c:strCache>
                <c:ptCount val="1"/>
                <c:pt idx="0">
                  <c:v>25 à 39 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age'!$C$11:$E$11</c:f>
              <c:numCache>
                <c:formatCode>0%</c:formatCode>
                <c:ptCount val="3"/>
                <c:pt idx="0">
                  <c:v>0.44254401008289174</c:v>
                </c:pt>
                <c:pt idx="1">
                  <c:v>0.43718395157627954</c:v>
                </c:pt>
                <c:pt idx="2">
                  <c:v>0.44809225890539406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6-44F0-B6E3-69799FB84E19}"/>
            </c:ext>
          </c:extLst>
        </c:ser>
        <c:ser>
          <c:idx val="2"/>
          <c:order val="2"/>
          <c:tx>
            <c:strRef>
              <c:f>'Tranche age'!$B$12</c:f>
              <c:strCache>
                <c:ptCount val="1"/>
                <c:pt idx="0">
                  <c:v>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age'!$C$12:$E$12</c:f>
              <c:numCache>
                <c:formatCode>0%</c:formatCode>
                <c:ptCount val="3"/>
                <c:pt idx="0">
                  <c:v>0.27622758058189972</c:v>
                </c:pt>
                <c:pt idx="1">
                  <c:v>0.31938182965065581</c:v>
                </c:pt>
                <c:pt idx="2">
                  <c:v>0.23155819660291249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6-44F0-B6E3-69799FB84E19}"/>
            </c:ext>
          </c:extLst>
        </c:ser>
        <c:ser>
          <c:idx val="3"/>
          <c:order val="3"/>
          <c:tx>
            <c:strRef>
              <c:f>'Tranche age'!$B$13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age'!$C$13:$E$13</c:f>
              <c:numCache>
                <c:formatCode>0%</c:formatCode>
                <c:ptCount val="3"/>
                <c:pt idx="0">
                  <c:v>0.18171236844566907</c:v>
                </c:pt>
                <c:pt idx="1">
                  <c:v>0.20885875312468996</c:v>
                </c:pt>
                <c:pt idx="2">
                  <c:v>0.15361288097836387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6-44F0-B6E3-69799FB84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0941856"/>
        <c:axId val="705361744"/>
      </c:barChart>
      <c:catAx>
        <c:axId val="7109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361744"/>
        <c:crosses val="autoZero"/>
        <c:auto val="1"/>
        <c:lblAlgn val="ctr"/>
        <c:lblOffset val="100"/>
        <c:noMultiLvlLbl val="0"/>
      </c:catAx>
      <c:valAx>
        <c:axId val="705361744"/>
        <c:scaling>
          <c:orientation val="minMax"/>
          <c:max val="0.55000000000000004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9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Dossiers MCF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'Tranche age'!$B$24</c:f>
              <c:strCache>
                <c:ptCount val="1"/>
                <c:pt idx="0">
                  <c:v>Moins de 25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age'!$C$24:$E$24</c:f>
              <c:numCache>
                <c:formatCode>0%</c:formatCode>
                <c:ptCount val="3"/>
                <c:pt idx="0">
                  <c:v>7.1782677208076212E-2</c:v>
                </c:pt>
                <c:pt idx="1">
                  <c:v>6.1587249312952827E-2</c:v>
                </c:pt>
                <c:pt idx="2">
                  <c:v>9.1485804187075567E-2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4C5-9345-B3F50441821B}"/>
            </c:ext>
          </c:extLst>
        </c:ser>
        <c:ser>
          <c:idx val="1"/>
          <c:order val="1"/>
          <c:tx>
            <c:strRef>
              <c:f>'Tranche age'!$B$25</c:f>
              <c:strCache>
                <c:ptCount val="1"/>
                <c:pt idx="0">
                  <c:v>25 à 39 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age'!$C$25:$E$25</c:f>
              <c:numCache>
                <c:formatCode>0%</c:formatCode>
                <c:ptCount val="3"/>
                <c:pt idx="0">
                  <c:v>0.46396951142222498</c:v>
                </c:pt>
                <c:pt idx="1">
                  <c:v>0.44299637738763087</c:v>
                </c:pt>
                <c:pt idx="2">
                  <c:v>0.50450104450568067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1-44C5-9345-B3F50441821B}"/>
            </c:ext>
          </c:extLst>
        </c:ser>
        <c:ser>
          <c:idx val="2"/>
          <c:order val="2"/>
          <c:tx>
            <c:strRef>
              <c:f>'Tranche age'!$B$26</c:f>
              <c:strCache>
                <c:ptCount val="1"/>
                <c:pt idx="0">
                  <c:v>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age'!$C$26:$E$26</c:f>
              <c:numCache>
                <c:formatCode>0%</c:formatCode>
                <c:ptCount val="3"/>
                <c:pt idx="0">
                  <c:v>0.25270757785031767</c:v>
                </c:pt>
                <c:pt idx="1">
                  <c:v>0.26392477117354474</c:v>
                </c:pt>
                <c:pt idx="2">
                  <c:v>0.23102984282349842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1-44C5-9345-B3F50441821B}"/>
            </c:ext>
          </c:extLst>
        </c:ser>
        <c:ser>
          <c:idx val="3"/>
          <c:order val="3"/>
          <c:tx>
            <c:strRef>
              <c:f>'Tranche age'!$B$27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'Tranche age'!$C$8:$E$8</c:f>
              <c:strCache>
                <c:ptCount val="3"/>
                <c:pt idx="0">
                  <c:v>Ensemble</c:v>
                </c:pt>
                <c:pt idx="1">
                  <c:v>Salariés</c:v>
                </c:pt>
                <c:pt idx="2">
                  <c:v>Demandeurs d'emploi</c:v>
                </c:pt>
              </c:strCache>
            </c:strRef>
          </c:cat>
          <c:val>
            <c:numRef>
              <c:f>'Tranche age'!$C$27:$E$27</c:f>
              <c:numCache>
                <c:formatCode>0%</c:formatCode>
                <c:ptCount val="3"/>
                <c:pt idx="0">
                  <c:v>0.21154023351938114</c:v>
                </c:pt>
                <c:pt idx="1">
                  <c:v>0.23149160212587158</c:v>
                </c:pt>
                <c:pt idx="2">
                  <c:v>0.17298330848374535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1-44C5-9345-B3F5044182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0941856"/>
        <c:axId val="705361744"/>
      </c:barChart>
      <c:catAx>
        <c:axId val="7109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361744"/>
        <c:crosses val="autoZero"/>
        <c:auto val="1"/>
        <c:lblAlgn val="ctr"/>
        <c:lblOffset val="100"/>
        <c:noMultiLvlLbl val="0"/>
      </c:catAx>
      <c:valAx>
        <c:axId val="705361744"/>
        <c:scaling>
          <c:orientation val="minMax"/>
          <c:max val="0.55000000000000004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2">
                <a:alpha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9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 des femmes'!$B$4</c:f>
              <c:strCache>
                <c:ptCount val="1"/>
                <c:pt idx="0">
                  <c:v>Dossiers « 1ère version du CPF »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 des femmes'!$C$3:$E$3</c:f>
              <c:strCache>
                <c:ptCount val="3"/>
                <c:pt idx="0">
                  <c:v>Ensemble</c:v>
                </c:pt>
                <c:pt idx="1">
                  <c:v>Salariés  </c:v>
                </c:pt>
                <c:pt idx="2">
                  <c:v>Demandeurs d'emploi</c:v>
                </c:pt>
              </c:strCache>
            </c:strRef>
          </c:cat>
          <c:val>
            <c:numRef>
              <c:f>'Part des femmes'!$C$4:$E$4</c:f>
              <c:numCache>
                <c:formatCode>0%</c:formatCode>
                <c:ptCount val="3"/>
                <c:pt idx="0">
                  <c:v>0.44864068046390493</c:v>
                </c:pt>
                <c:pt idx="1">
                  <c:v>0.45977690177563857</c:v>
                </c:pt>
                <c:pt idx="2">
                  <c:v>0.4371134692023616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4-4693-A62E-34989E595EDA}"/>
            </c:ext>
          </c:extLst>
        </c:ser>
        <c:ser>
          <c:idx val="1"/>
          <c:order val="1"/>
          <c:tx>
            <c:strRef>
              <c:f>'Part des femmes'!$B$5</c:f>
              <c:strCache>
                <c:ptCount val="1"/>
                <c:pt idx="0">
                  <c:v>Dossiers MCF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 des femmes'!$C$3:$E$3</c:f>
              <c:strCache>
                <c:ptCount val="3"/>
                <c:pt idx="0">
                  <c:v>Ensemble</c:v>
                </c:pt>
                <c:pt idx="1">
                  <c:v>Salariés  </c:v>
                </c:pt>
                <c:pt idx="2">
                  <c:v>Demandeurs d'emploi</c:v>
                </c:pt>
              </c:strCache>
            </c:strRef>
          </c:cat>
          <c:val>
            <c:numRef>
              <c:f>'Part des femmes'!$C$5:$E$5</c:f>
              <c:numCache>
                <c:formatCode>0%</c:formatCode>
                <c:ptCount val="3"/>
                <c:pt idx="0">
                  <c:v>0.49759609650413172</c:v>
                </c:pt>
                <c:pt idx="1">
                  <c:v>0.50834059672423437</c:v>
                </c:pt>
                <c:pt idx="2">
                  <c:v>0.47685761783795944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4-4693-A62E-34989E595E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0255536"/>
        <c:axId val="1202346400"/>
      </c:barChart>
      <c:catAx>
        <c:axId val="120025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2346400"/>
        <c:crosses val="autoZero"/>
        <c:auto val="1"/>
        <c:lblAlgn val="ctr"/>
        <c:lblOffset val="100"/>
        <c:noMultiLvlLbl val="0"/>
      </c:catAx>
      <c:valAx>
        <c:axId val="12023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025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Evolution du coût moyen des dossiers de 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746058043201185"/>
          <c:y val="0.26595136173153461"/>
          <c:w val="0.82947137300831486"/>
          <c:h val="0.57816397200458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Coûts!$D$3</c:f>
              <c:strCache>
                <c:ptCount val="1"/>
                <c:pt idx="0">
                  <c:v> Dossiers « 1ère version du CPF »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Coûts!$B$4:$C$27</c:f>
              <c:multiLvlStrCache>
                <c:ptCount val="23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Coûts!$D$4:$D$16</c:f>
              <c:numCache>
                <c:formatCode>_-* #\ ##0_-;\-* #\ ##0_-;_-* "-"??_-;_-@_-</c:formatCode>
                <c:ptCount val="13"/>
                <c:pt idx="0">
                  <c:v>2071.0363262000001</c:v>
                </c:pt>
                <c:pt idx="1">
                  <c:v>1627.0754122000001</c:v>
                </c:pt>
                <c:pt idx="2">
                  <c:v>1605.3450241999999</c:v>
                </c:pt>
                <c:pt idx="3">
                  <c:v>1558.0094925999999</c:v>
                </c:pt>
                <c:pt idx="4">
                  <c:v>1539.3026858000001</c:v>
                </c:pt>
                <c:pt idx="5">
                  <c:v>1550.5713169000001</c:v>
                </c:pt>
                <c:pt idx="6">
                  <c:v>1444.3115399999999</c:v>
                </c:pt>
                <c:pt idx="7">
                  <c:v>1909.0912828</c:v>
                </c:pt>
                <c:pt idx="8">
                  <c:v>2976.6064227000002</c:v>
                </c:pt>
                <c:pt idx="9">
                  <c:v>2490.1888709</c:v>
                </c:pt>
                <c:pt idx="10">
                  <c:v>2279.5902565000001</c:v>
                </c:pt>
                <c:pt idx="11">
                  <c:v>2536.2967896999999</c:v>
                </c:pt>
                <c:pt idx="12">
                  <c:v>2872.6067508000001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9EC-8D9D-B728BBDD00AC}"/>
            </c:ext>
          </c:extLst>
        </c:ser>
        <c:ser>
          <c:idx val="4"/>
          <c:order val="1"/>
          <c:tx>
            <c:strRef>
              <c:f>Coûts!$E$3</c:f>
              <c:strCache>
                <c:ptCount val="1"/>
                <c:pt idx="0">
                  <c:v> Dossiers MCF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Coûts!$B$4:$C$27</c:f>
              <c:multiLvlStrCache>
                <c:ptCount val="23"/>
                <c:lvl>
                  <c:pt idx="0">
                    <c:v>janv</c:v>
                  </c:pt>
                  <c:pt idx="2">
                    <c:v>mars</c:v>
                  </c:pt>
                  <c:pt idx="4">
                    <c:v>mai</c:v>
                  </c:pt>
                  <c:pt idx="6">
                    <c:v>juil</c:v>
                  </c:pt>
                  <c:pt idx="8">
                    <c:v>sept</c:v>
                  </c:pt>
                  <c:pt idx="10">
                    <c:v>nov</c:v>
                  </c:pt>
                  <c:pt idx="12">
                    <c:v>janv</c:v>
                  </c:pt>
                  <c:pt idx="14">
                    <c:v>mars</c:v>
                  </c:pt>
                  <c:pt idx="16">
                    <c:v>mai</c:v>
                  </c:pt>
                  <c:pt idx="18">
                    <c:v>juil</c:v>
                  </c:pt>
                  <c:pt idx="20">
                    <c:v>sept</c:v>
                  </c:pt>
                  <c:pt idx="22">
                    <c:v>nov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Coûts!$E$4:$E$27</c:f>
              <c:numCache>
                <c:formatCode>General</c:formatCode>
                <c:ptCount val="24"/>
                <c:pt idx="10" formatCode="_-* #\ ##0_-;\-* #\ ##0_-;_-* &quot;-&quot;??_-;_-@_-">
                  <c:v>1298.7388430999999</c:v>
                </c:pt>
                <c:pt idx="11" formatCode="_-* #\ ##0_-;\-* #\ ##0_-;_-* &quot;-&quot;??_-;_-@_-">
                  <c:v>1250.2714756</c:v>
                </c:pt>
                <c:pt idx="12" formatCode="_-* #\ ##0_-;\-* #\ ##0_-;_-* &quot;-&quot;??_-;_-@_-">
                  <c:v>1163.7950312999999</c:v>
                </c:pt>
                <c:pt idx="13" formatCode="_-* #\ ##0_-;\-* #\ ##0_-;_-* &quot;-&quot;??_-;_-@_-">
                  <c:v>1166.0582522</c:v>
                </c:pt>
                <c:pt idx="14" formatCode="_-* #\ ##0_-;\-* #\ ##0_-;_-* &quot;-&quot;??_-;_-@_-">
                  <c:v>1239.4553289999999</c:v>
                </c:pt>
                <c:pt idx="15" formatCode="_-* #\ ##0_-;\-* #\ ##0_-;_-* &quot;-&quot;??_-;_-@_-">
                  <c:v>1163.2136370999999</c:v>
                </c:pt>
                <c:pt idx="16" formatCode="_-* #\ ##0_-;\-* #\ ##0_-;_-* &quot;-&quot;??_-;_-@_-">
                  <c:v>1121.4245731999999</c:v>
                </c:pt>
                <c:pt idx="17" formatCode="_-* #\ ##0_-;\-* #\ ##0_-;_-* &quot;-&quot;??_-;_-@_-">
                  <c:v>1108.3024994</c:v>
                </c:pt>
                <c:pt idx="18" formatCode="_-* #\ ##0_-;\-* #\ ##0_-;_-* &quot;-&quot;??_-;_-@_-">
                  <c:v>1202.0958635</c:v>
                </c:pt>
                <c:pt idx="19" formatCode="_-* #\ ##0_-;\-* #\ ##0_-;_-* &quot;-&quot;??_-;_-@_-">
                  <c:v>1248.099602</c:v>
                </c:pt>
                <c:pt idx="20" formatCode="_-* #\ ##0_-;\-* #\ ##0_-;_-* &quot;-&quot;??_-;_-@_-">
                  <c:v>1281.2016271</c:v>
                </c:pt>
                <c:pt idx="21" formatCode="_-* #\ ##0_-;\-* #\ ##0_-;_-* &quot;-&quot;??_-;_-@_-">
                  <c:v>1275.7273028</c:v>
                </c:pt>
                <c:pt idx="22" formatCode="_-* #\ ##0_-;\-* #\ ##0_-;_-* &quot;-&quot;??_-;_-@_-">
                  <c:v>1266.9202969999999</c:v>
                </c:pt>
                <c:pt idx="23" formatCode="_-* #\ ##0_-;\-* #\ ##0_-;_-* &quot;-&quot;??_-;_-@_-">
                  <c:v>1302.2198651000001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B-49EC-8D9D-B728BBDD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3025304"/>
        <c:axId val="313028912"/>
      </c:barChart>
      <c:catAx>
        <c:axId val="31302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028912"/>
        <c:crosses val="autoZero"/>
        <c:auto val="1"/>
        <c:lblAlgn val="ctr"/>
        <c:lblOffset val="100"/>
        <c:noMultiLvlLbl val="0"/>
      </c:catAx>
      <c:valAx>
        <c:axId val="3130289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Coût</a:t>
                </a:r>
                <a:r>
                  <a:rPr lang="fr-FR" baseline="0"/>
                  <a:t> moyen de formation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02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CSP!$C$5</c:f>
              <c:strCache>
                <c:ptCount val="1"/>
                <c:pt idx="0">
                  <c:v>Dossiers salariés MCF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CSP!$B$6:$B$7</c:f>
              <c:strCache>
                <c:ptCount val="2"/>
                <c:pt idx="0">
                  <c:v>Non Cadres</c:v>
                </c:pt>
                <c:pt idx="1">
                  <c:v>Cadres </c:v>
                </c:pt>
              </c:strCache>
            </c:strRef>
          </c:cat>
          <c:val>
            <c:numRef>
              <c:f>CSP!$C$6:$C$7</c:f>
              <c:numCache>
                <c:formatCode>0%</c:formatCode>
                <c:ptCount val="2"/>
                <c:pt idx="0">
                  <c:v>0.80990064690872454</c:v>
                </c:pt>
                <c:pt idx="1">
                  <c:v>0.19009935309127551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A2B-8BC2-F320B48C864E}"/>
            </c:ext>
          </c:extLst>
        </c:ser>
        <c:ser>
          <c:idx val="1"/>
          <c:order val="1"/>
          <c:tx>
            <c:strRef>
              <c:f>CSP!$D$5</c:f>
              <c:strCache>
                <c:ptCount val="1"/>
                <c:pt idx="0">
                  <c:v>Dossiers salariés  « 1ère version du CPF »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CSP!$B$6:$B$7</c:f>
              <c:strCache>
                <c:ptCount val="2"/>
                <c:pt idx="0">
                  <c:v>Non Cadres</c:v>
                </c:pt>
                <c:pt idx="1">
                  <c:v>Cadres </c:v>
                </c:pt>
              </c:strCache>
            </c:strRef>
          </c:cat>
          <c:val>
            <c:numRef>
              <c:f>CSP!$D$6:$D$7</c:f>
              <c:numCache>
                <c:formatCode>0%</c:formatCode>
                <c:ptCount val="2"/>
                <c:pt idx="0">
                  <c:v>0.72200803509493106</c:v>
                </c:pt>
                <c:pt idx="1">
                  <c:v>0.277991964905069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A2B-8BC2-F320B48C86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0931856"/>
        <c:axId val="705374640"/>
      </c:barChart>
      <c:catAx>
        <c:axId val="71093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374640"/>
        <c:crosses val="autoZero"/>
        <c:auto val="1"/>
        <c:lblAlgn val="ctr"/>
        <c:lblOffset val="100"/>
        <c:noMultiLvlLbl val="0"/>
      </c:catAx>
      <c:valAx>
        <c:axId val="7053746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93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Diplomes!$C$3</c:f>
              <c:strCache>
                <c:ptCount val="1"/>
                <c:pt idx="0">
                  <c:v>Dossiers MCF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Diplomes!$B$5:$B$8</c:f>
              <c:strCache>
                <c:ptCount val="4"/>
                <c:pt idx="0">
                  <c:v>Préqualification </c:v>
                </c:pt>
                <c:pt idx="1">
                  <c:v>CAP, BEP</c:v>
                </c:pt>
                <c:pt idx="2">
                  <c:v>Bac ou brevet pro.</c:v>
                </c:pt>
                <c:pt idx="3">
                  <c:v>Bac + 2 ou supérieur</c:v>
                </c:pt>
              </c:strCache>
            </c:strRef>
          </c:cat>
          <c:val>
            <c:numRef>
              <c:f>Diplomes!$C$5:$C$8</c:f>
              <c:numCache>
                <c:formatCode>0%</c:formatCode>
                <c:ptCount val="4"/>
                <c:pt idx="0">
                  <c:v>0.17146787448926704</c:v>
                </c:pt>
                <c:pt idx="1">
                  <c:v>0.22637164083754793</c:v>
                </c:pt>
                <c:pt idx="2">
                  <c:v>0.22033817714637316</c:v>
                </c:pt>
                <c:pt idx="3">
                  <c:v>0.37876508895545657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3-4730-88F9-0C69733DE991}"/>
            </c:ext>
          </c:extLst>
        </c:ser>
        <c:ser>
          <c:idx val="1"/>
          <c:order val="1"/>
          <c:tx>
            <c:strRef>
              <c:f>Diplomes!$D$3</c:f>
              <c:strCache>
                <c:ptCount val="1"/>
                <c:pt idx="0">
                  <c:v>Dossiers « 1ère version du CPF »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Diplomes!$B$5:$B$8</c:f>
              <c:strCache>
                <c:ptCount val="4"/>
                <c:pt idx="0">
                  <c:v>Préqualification </c:v>
                </c:pt>
                <c:pt idx="1">
                  <c:v>CAP, BEP</c:v>
                </c:pt>
                <c:pt idx="2">
                  <c:v>Bac ou brevet pro.</c:v>
                </c:pt>
                <c:pt idx="3">
                  <c:v>Bac + 2 ou supérieur</c:v>
                </c:pt>
              </c:strCache>
            </c:strRef>
          </c:cat>
          <c:val>
            <c:numRef>
              <c:f>Diplomes!$D$5:$D$8</c:f>
              <c:numCache>
                <c:formatCode>0%</c:formatCode>
                <c:ptCount val="4"/>
                <c:pt idx="0">
                  <c:v>8.665525924524306E-2</c:v>
                </c:pt>
                <c:pt idx="1">
                  <c:v>0.24967842224209089</c:v>
                </c:pt>
                <c:pt idx="2">
                  <c:v>0.21283591796430787</c:v>
                </c:pt>
                <c:pt idx="3">
                  <c:v>0.44890751279575597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3-4730-88F9-0C69733DE9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6641808"/>
        <c:axId val="1052251248"/>
      </c:barChart>
      <c:catAx>
        <c:axId val="179664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51248"/>
        <c:crosses val="autoZero"/>
        <c:auto val="1"/>
        <c:lblAlgn val="ctr"/>
        <c:lblOffset val="100"/>
        <c:noMultiLvlLbl val="0"/>
      </c:catAx>
      <c:valAx>
        <c:axId val="10522512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664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2</xdr:row>
      <xdr:rowOff>238125</xdr:rowOff>
    </xdr:from>
    <xdr:to>
      <xdr:col>15</xdr:col>
      <xdr:colOff>438150</xdr:colOff>
      <xdr:row>17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99D50E9-CB03-4F2B-B2CE-29E4BE90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3</xdr:row>
      <xdr:rowOff>76200</xdr:rowOff>
    </xdr:from>
    <xdr:to>
      <xdr:col>17</xdr:col>
      <xdr:colOff>485775</xdr:colOff>
      <xdr:row>19</xdr:row>
      <xdr:rowOff>33338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E3AEAE5-AB08-4FF3-B3D5-B9549A981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19</xdr:row>
      <xdr:rowOff>133350</xdr:rowOff>
    </xdr:from>
    <xdr:to>
      <xdr:col>17</xdr:col>
      <xdr:colOff>381000</xdr:colOff>
      <xdr:row>35</xdr:row>
      <xdr:rowOff>90488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FD51DE1-C236-4867-B812-D7FA7923C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390524</xdr:colOff>
      <xdr:row>6</xdr:row>
      <xdr:rowOff>28575</xdr:rowOff>
    </xdr:from>
    <xdr:to>
      <xdr:col>19</xdr:col>
      <xdr:colOff>523875</xdr:colOff>
      <xdr:row>20</xdr:row>
      <xdr:rowOff>157163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C5C8F699-D98F-4595-928B-05AA4E957D43}"/>
            </a:ext>
          </a:extLst>
        </xdr:cNvPr>
        <xdr:cNvGrpSpPr/>
      </xdr:nvGrpSpPr>
      <xdr:grpSpPr>
        <a:xfrm>
          <a:off x="5991224" y="1552575"/>
          <a:ext cx="6629401" cy="2795588"/>
          <a:chOff x="7058024" y="1552575"/>
          <a:chExt cx="6629401" cy="2795588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6A2BC4EE-5574-46E7-9776-E12E4B29D412}"/>
              </a:ext>
            </a:extLst>
          </xdr:cNvPr>
          <xdr:cNvGraphicFramePr>
            <a:graphicFrameLocks/>
          </xdr:cNvGraphicFramePr>
        </xdr:nvGraphicFramePr>
        <xdr:xfrm>
          <a:off x="7058024" y="1552575"/>
          <a:ext cx="6629401" cy="27955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Légende : flèche vers le bas 3">
            <a:extLst>
              <a:ext uri="{FF2B5EF4-FFF2-40B4-BE49-F238E27FC236}">
                <a16:creationId xmlns:a16="http://schemas.microsoft.com/office/drawing/2014/main" id="{7ACBAE29-CF14-4481-84DC-C608C76B255E}"/>
              </a:ext>
            </a:extLst>
          </xdr:cNvPr>
          <xdr:cNvSpPr/>
        </xdr:nvSpPr>
        <xdr:spPr>
          <a:xfrm>
            <a:off x="11668125" y="2219325"/>
            <a:ext cx="781050" cy="552449"/>
          </a:xfrm>
          <a:prstGeom prst="downArrowCallout">
            <a:avLst>
              <a:gd name="adj1" fmla="val 3461"/>
              <a:gd name="adj2" fmla="val 6539"/>
              <a:gd name="adj3" fmla="val 25000"/>
              <a:gd name="adj4" fmla="val 56865"/>
            </a:avLst>
          </a:prstGeom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fr-FR" sz="1000">
                <a:solidFill>
                  <a:schemeClr val="bg1">
                    <a:lumMod val="95000"/>
                  </a:schemeClr>
                </a:solidFill>
              </a:rPr>
              <a:t>Lancement MCF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176212</xdr:rowOff>
    </xdr:from>
    <xdr:to>
      <xdr:col>17</xdr:col>
      <xdr:colOff>333375</xdr:colOff>
      <xdr:row>20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5E4E943-6539-49E5-9A47-BD70B4642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438149</xdr:colOff>
      <xdr:row>3</xdr:row>
      <xdr:rowOff>114300</xdr:rowOff>
    </xdr:from>
    <xdr:ext cx="504825" cy="21907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A9FE498-A892-4E8A-85C5-8E93361DC403}"/>
            </a:ext>
          </a:extLst>
        </xdr:cNvPr>
        <xdr:cNvSpPr txBox="1"/>
      </xdr:nvSpPr>
      <xdr:spPr>
        <a:xfrm>
          <a:off x="9820274" y="685800"/>
          <a:ext cx="5048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MCF</a:t>
          </a:r>
        </a:p>
      </xdr:txBody>
    </xdr:sp>
    <xdr:clientData/>
  </xdr:oneCellAnchor>
  <xdr:oneCellAnchor>
    <xdr:from>
      <xdr:col>6</xdr:col>
      <xdr:colOff>371475</xdr:colOff>
      <xdr:row>3</xdr:row>
      <xdr:rowOff>66675</xdr:rowOff>
    </xdr:from>
    <xdr:ext cx="140970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0AC75EC-BA43-4D24-9E0A-0851264E8E7D}"/>
            </a:ext>
          </a:extLst>
        </xdr:cNvPr>
        <xdr:cNvSpPr txBox="1"/>
      </xdr:nvSpPr>
      <xdr:spPr>
        <a:xfrm>
          <a:off x="7591425" y="5810250"/>
          <a:ext cx="1409700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1"/>
            <a:t>1ère</a:t>
          </a:r>
          <a:r>
            <a:rPr lang="fr-FR" sz="1100" b="1" baseline="0"/>
            <a:t> version du CPF</a:t>
          </a:r>
          <a:endParaRPr lang="fr-FR" sz="1100" b="1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0.50349</cdr:x>
      <cdr:y>0.12703</cdr:y>
    </cdr:from>
    <cdr:to>
      <cdr:x>0.50557</cdr:x>
      <cdr:y>0.87355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3F0C0D47-6AB2-4D73-9345-AFAE2037911C}"/>
            </a:ext>
          </a:extLst>
        </cdr:cNvPr>
        <cdr:cNvCxnSpPr/>
      </cdr:nvCxnSpPr>
      <cdr:spPr>
        <a:xfrm xmlns:a="http://schemas.openxmlformats.org/drawingml/2006/main">
          <a:off x="3635201" y="432569"/>
          <a:ext cx="15017" cy="25420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2060"/>
          </a:solidFill>
          <a:prstDash val="lgDashDot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736599</xdr:colOff>
      <xdr:row>1</xdr:row>
      <xdr:rowOff>81491</xdr:rowOff>
    </xdr:from>
    <xdr:to>
      <xdr:col>16</xdr:col>
      <xdr:colOff>435428</xdr:colOff>
      <xdr:row>17</xdr:row>
      <xdr:rowOff>108856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A62AB1A-A575-4E78-91B3-484D0F89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727225</xdr:colOff>
      <xdr:row>19</xdr:row>
      <xdr:rowOff>179916</xdr:rowOff>
    </xdr:from>
    <xdr:to>
      <xdr:col>16</xdr:col>
      <xdr:colOff>367393</xdr:colOff>
      <xdr:row>37</xdr:row>
      <xdr:rowOff>136072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03AB677-3FF7-47CA-B0AB-932EF2171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80962</xdr:rowOff>
    </xdr:from>
    <xdr:to>
      <xdr:col>12</xdr:col>
      <xdr:colOff>38100</xdr:colOff>
      <xdr:row>15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E3E586-ACC1-43BA-9DBD-4C6ADF6CC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3</xdr:row>
      <xdr:rowOff>61911</xdr:rowOff>
    </xdr:from>
    <xdr:to>
      <xdr:col>12</xdr:col>
      <xdr:colOff>752475</xdr:colOff>
      <xdr:row>22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0594019-F410-4E5E-A5E5-1089A85EA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628650</xdr:colOff>
      <xdr:row>5</xdr:row>
      <xdr:rowOff>133349</xdr:rowOff>
    </xdr:from>
    <xdr:ext cx="2171700" cy="409575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30D0E2C-8792-4027-A778-BDA4955E630F}"/>
            </a:ext>
          </a:extLst>
        </xdr:cNvPr>
        <xdr:cNvSpPr txBox="1"/>
      </xdr:nvSpPr>
      <xdr:spPr>
        <a:xfrm>
          <a:off x="5867400" y="1085849"/>
          <a:ext cx="2171700" cy="4095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000" b="1">
              <a:solidFill>
                <a:schemeClr val="bg1">
                  <a:lumMod val="95000"/>
                </a:schemeClr>
              </a:solidFill>
            </a:rPr>
            <a:t>Coût moyen « 1ère version du CPF » 2 120 €</a:t>
          </a:r>
        </a:p>
      </xdr:txBody>
    </xdr:sp>
    <xdr:clientData/>
  </xdr:oneCellAnchor>
  <xdr:oneCellAnchor>
    <xdr:from>
      <xdr:col>10</xdr:col>
      <xdr:colOff>428625</xdr:colOff>
      <xdr:row>5</xdr:row>
      <xdr:rowOff>133350</xdr:rowOff>
    </xdr:from>
    <xdr:ext cx="1323975" cy="41910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606FAFF-EA8F-4129-94F2-0CAF51B095C7}"/>
            </a:ext>
          </a:extLst>
        </xdr:cNvPr>
        <xdr:cNvSpPr txBox="1"/>
      </xdr:nvSpPr>
      <xdr:spPr>
        <a:xfrm>
          <a:off x="8715375" y="1085850"/>
          <a:ext cx="1323975" cy="4191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000" b="1">
              <a:solidFill>
                <a:sysClr val="windowText" lastClr="000000"/>
              </a:solidFill>
            </a:rPr>
            <a:t>Coût moyen MCF</a:t>
          </a:r>
        </a:p>
        <a:p>
          <a:pPr algn="ctr"/>
          <a:r>
            <a:rPr lang="fr-FR" sz="1000" b="1">
              <a:solidFill>
                <a:sysClr val="windowText" lastClr="000000"/>
              </a:solidFill>
            </a:rPr>
            <a:t>1 235 €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3</xdr:row>
      <xdr:rowOff>33337</xdr:rowOff>
    </xdr:from>
    <xdr:to>
      <xdr:col>5</xdr:col>
      <xdr:colOff>4181475</xdr:colOff>
      <xdr:row>12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873AF1-9E6D-4DA3-8EB6-DE7AE25AE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66674</xdr:rowOff>
    </xdr:from>
    <xdr:to>
      <xdr:col>12</xdr:col>
      <xdr:colOff>209550</xdr:colOff>
      <xdr:row>10</xdr:row>
      <xdr:rowOff>52386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F63A597C-1E55-4AED-8E85-AFB719203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.cdc.fr\RacineDFS\SERVICES\DDR\DDES\DDES-Etudes-Stats\02_Production\0.%20Ddes_ponctuelles\Praticiens%20hospitaliers\Fiche%20technique%20PH\Fiche_technique_PH_2019\prepa%20PH_Stats&amp;Engag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 + récap"/>
      <sheetName val="Engagts_Cot"/>
      <sheetName val="Engagts_Rad"/>
      <sheetName val="Engagts_Ret"/>
      <sheetName val="Engagts_Rev"/>
      <sheetName val="EffCot"/>
      <sheetName val="EffCot3112"/>
      <sheetName val="CotN_4(2015)"/>
      <sheetName val="CotN_3(2016)"/>
      <sheetName val="CotN_2(2017)"/>
      <sheetName val="CotN_1(2018)"/>
      <sheetName val="CotN(2019)"/>
      <sheetName val="stat cot 2019"/>
      <sheetName val="Rad(2019)"/>
      <sheetName val="Ret(2019)"/>
      <sheetName val="Rev(2019)"/>
      <sheetName val="stat ret_rev"/>
      <sheetName val="dispersion pensions"/>
      <sheetName val="TGH05"/>
      <sheetName val="TGF05"/>
    </sheetNames>
    <sheetDataSet>
      <sheetData sheetId="0">
        <row r="1">
          <cell r="F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75A50-E059-4F63-B8E6-D0A08749988A}" name="Tableau1" displayName="Tableau1" ref="A4:H5" totalsRowShown="0" headerRowDxfId="9" dataDxfId="8" dataCellStyle="Pourcentage">
  <tableColumns count="8">
    <tableColumn id="1" xr3:uid="{61EECDB0-6ED9-4F52-A14A-C8BA8C2CEDC6}" name="Colonne1" dataDxfId="7"/>
    <tableColumn id="2" xr3:uid="{485364F9-C88F-4718-9791-C7D411FE3A85}" name="2015" dataDxfId="6" dataCellStyle="Pourcentage"/>
    <tableColumn id="3" xr3:uid="{0B6D1400-F3F9-4D7E-9A8F-62FD38CA8EDE}" name="2016" dataDxfId="5" dataCellStyle="Pourcentage"/>
    <tableColumn id="4" xr3:uid="{D71CB621-E7A5-4E33-B224-ECB2F94BE671}" name="2017" dataDxfId="4" dataCellStyle="Pourcentage"/>
    <tableColumn id="5" xr3:uid="{37E26AA8-59A7-40FB-AA5E-016FF594121B}" name="2018" dataDxfId="3" dataCellStyle="Pourcentage"/>
    <tableColumn id="6" xr3:uid="{EE7727A9-6D4D-4BD4-8D5E-AA721D4C602E}" name="2019" dataDxfId="2" dataCellStyle="Pourcentage"/>
    <tableColumn id="7" xr3:uid="{F69A4748-6E92-46B5-B05A-F7E239A7A775}" name="2020" dataDxfId="1" dataCellStyle="Pourcentage"/>
    <tableColumn id="8" xr3:uid="{7D17A85B-13C7-49BB-82A8-69615C8462FF}" name="2021 (S1)" dataDxfId="0" dataCellStyle="Pourcentag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4FAE-0FBE-4F73-8A87-250856BD4499}">
  <dimension ref="A1:G19"/>
  <sheetViews>
    <sheetView showGridLines="0" tabSelected="1" workbookViewId="0">
      <selection activeCell="B19" sqref="B19"/>
    </sheetView>
  </sheetViews>
  <sheetFormatPr baseColWidth="10" defaultRowHeight="15"/>
  <cols>
    <col min="2" max="2" width="22.42578125" bestFit="1" customWidth="1"/>
    <col min="3" max="3" width="12.7109375" customWidth="1"/>
    <col min="4" max="4" width="12.28515625" customWidth="1"/>
    <col min="5" max="5" width="11.7109375" customWidth="1"/>
    <col min="6" max="6" width="14.7109375" customWidth="1"/>
    <col min="7" max="7" width="9.7109375" customWidth="1"/>
    <col min="8" max="9" width="13.28515625" customWidth="1"/>
    <col min="10" max="10" width="12.28515625" customWidth="1"/>
    <col min="11" max="11" width="7.42578125" bestFit="1" customWidth="1"/>
    <col min="12" max="12" width="4.42578125" customWidth="1"/>
    <col min="13" max="15" width="10.140625" customWidth="1"/>
    <col min="16" max="18" width="7.5703125" customWidth="1"/>
    <col min="19" max="19" width="8.28515625" customWidth="1"/>
  </cols>
  <sheetData>
    <row r="1" spans="1:7">
      <c r="A1" s="3" t="s">
        <v>48</v>
      </c>
    </row>
    <row r="3" spans="1:7" ht="75">
      <c r="A3" s="48" t="s">
        <v>0</v>
      </c>
      <c r="B3" s="49"/>
      <c r="C3" s="30" t="s">
        <v>42</v>
      </c>
      <c r="D3" s="2" t="s">
        <v>3</v>
      </c>
      <c r="E3" s="2" t="s">
        <v>1</v>
      </c>
      <c r="F3" s="5" t="s">
        <v>45</v>
      </c>
    </row>
    <row r="4" spans="1:7">
      <c r="A4" s="46">
        <v>2015</v>
      </c>
      <c r="B4" s="33" t="s">
        <v>49</v>
      </c>
      <c r="C4" s="6">
        <v>110614</v>
      </c>
      <c r="D4" s="6">
        <v>9696</v>
      </c>
      <c r="E4" s="6">
        <f>C4+D4</f>
        <v>120310</v>
      </c>
      <c r="F4" s="11">
        <f t="shared" ref="F4:F16" si="0">C4/E4</f>
        <v>0.91940819549497133</v>
      </c>
      <c r="G4" s="4"/>
    </row>
    <row r="5" spans="1:7">
      <c r="A5" s="47"/>
      <c r="B5" s="32" t="s">
        <v>50</v>
      </c>
      <c r="C5" s="12">
        <v>110258</v>
      </c>
      <c r="D5" s="12">
        <v>42841</v>
      </c>
      <c r="E5" s="12">
        <f t="shared" ref="E5:E16" si="1">C5+D5</f>
        <v>153099</v>
      </c>
      <c r="F5" s="13">
        <f t="shared" si="0"/>
        <v>0.72017452759325662</v>
      </c>
      <c r="G5" s="4"/>
    </row>
    <row r="6" spans="1:7">
      <c r="A6" s="46">
        <v>2016</v>
      </c>
      <c r="B6" s="34" t="s">
        <v>49</v>
      </c>
      <c r="C6" s="31">
        <v>143370</v>
      </c>
      <c r="D6" s="31">
        <v>85227</v>
      </c>
      <c r="E6" s="31">
        <f t="shared" si="1"/>
        <v>228597</v>
      </c>
      <c r="F6" s="10">
        <f t="shared" si="0"/>
        <v>0.62717358495518316</v>
      </c>
      <c r="G6" s="4"/>
    </row>
    <row r="7" spans="1:7">
      <c r="A7" s="47"/>
      <c r="B7" s="32" t="s">
        <v>50</v>
      </c>
      <c r="C7" s="12">
        <v>182413</v>
      </c>
      <c r="D7" s="12">
        <v>104143</v>
      </c>
      <c r="E7" s="12">
        <f t="shared" si="1"/>
        <v>286556</v>
      </c>
      <c r="F7" s="13">
        <f t="shared" si="0"/>
        <v>0.63657016429598401</v>
      </c>
      <c r="G7" s="4"/>
    </row>
    <row r="8" spans="1:7">
      <c r="A8" s="46">
        <v>2017</v>
      </c>
      <c r="B8" s="34" t="s">
        <v>49</v>
      </c>
      <c r="C8" s="31">
        <v>120181</v>
      </c>
      <c r="D8" s="31">
        <v>136405</v>
      </c>
      <c r="E8" s="31">
        <f t="shared" si="1"/>
        <v>256586</v>
      </c>
      <c r="F8" s="10">
        <f t="shared" si="0"/>
        <v>0.46838486901078003</v>
      </c>
      <c r="G8" s="4"/>
    </row>
    <row r="9" spans="1:7">
      <c r="A9" s="47"/>
      <c r="B9" s="32" t="s">
        <v>50</v>
      </c>
      <c r="C9" s="12">
        <v>127223</v>
      </c>
      <c r="D9" s="12">
        <v>133524</v>
      </c>
      <c r="E9" s="12">
        <f t="shared" si="1"/>
        <v>260747</v>
      </c>
      <c r="F9" s="13">
        <f t="shared" si="0"/>
        <v>0.48791740652816717</v>
      </c>
      <c r="G9" s="4"/>
    </row>
    <row r="10" spans="1:7">
      <c r="A10" s="46">
        <v>2018</v>
      </c>
      <c r="B10" s="34" t="s">
        <v>49</v>
      </c>
      <c r="C10" s="31">
        <v>106210</v>
      </c>
      <c r="D10" s="31">
        <v>161337</v>
      </c>
      <c r="E10" s="31">
        <f t="shared" si="1"/>
        <v>267547</v>
      </c>
      <c r="F10" s="10">
        <f t="shared" si="0"/>
        <v>0.3969769797456148</v>
      </c>
      <c r="G10" s="4"/>
    </row>
    <row r="11" spans="1:7">
      <c r="A11" s="47"/>
      <c r="B11" s="32" t="s">
        <v>50</v>
      </c>
      <c r="C11" s="12">
        <v>102898</v>
      </c>
      <c r="D11" s="12">
        <v>215955</v>
      </c>
      <c r="E11" s="12">
        <f t="shared" si="1"/>
        <v>318853</v>
      </c>
      <c r="F11" s="13">
        <f t="shared" si="0"/>
        <v>0.32271297431731866</v>
      </c>
      <c r="G11" s="4"/>
    </row>
    <row r="12" spans="1:7">
      <c r="A12" s="46">
        <v>2019</v>
      </c>
      <c r="B12" s="34" t="s">
        <v>49</v>
      </c>
      <c r="C12" s="31">
        <v>76982</v>
      </c>
      <c r="D12" s="31">
        <v>135244</v>
      </c>
      <c r="E12" s="31">
        <f t="shared" si="1"/>
        <v>212226</v>
      </c>
      <c r="F12" s="10">
        <f t="shared" si="0"/>
        <v>0.36273595129720204</v>
      </c>
      <c r="G12" s="4"/>
    </row>
    <row r="13" spans="1:7">
      <c r="A13" s="47"/>
      <c r="B13" s="32" t="s">
        <v>50</v>
      </c>
      <c r="C13" s="12">
        <v>95307</v>
      </c>
      <c r="D13" s="12">
        <v>227062</v>
      </c>
      <c r="E13" s="12">
        <f t="shared" si="1"/>
        <v>322369</v>
      </c>
      <c r="F13" s="13">
        <f t="shared" si="0"/>
        <v>0.29564567312613804</v>
      </c>
      <c r="G13" s="4"/>
    </row>
    <row r="14" spans="1:7">
      <c r="A14" s="46">
        <v>2020</v>
      </c>
      <c r="B14" s="34" t="s">
        <v>49</v>
      </c>
      <c r="C14" s="31">
        <v>130404</v>
      </c>
      <c r="D14" s="31">
        <v>186817</v>
      </c>
      <c r="E14" s="31">
        <f t="shared" si="1"/>
        <v>317221</v>
      </c>
      <c r="F14" s="10">
        <f t="shared" si="0"/>
        <v>0.41108249453850787</v>
      </c>
    </row>
    <row r="15" spans="1:7">
      <c r="A15" s="47"/>
      <c r="B15" s="32" t="s">
        <v>50</v>
      </c>
      <c r="C15" s="12">
        <v>267323</v>
      </c>
      <c r="D15" s="12">
        <v>465478</v>
      </c>
      <c r="E15" s="12">
        <f t="shared" si="1"/>
        <v>732801</v>
      </c>
      <c r="F15" s="13">
        <f t="shared" si="0"/>
        <v>0.36479617249430607</v>
      </c>
    </row>
    <row r="16" spans="1:7">
      <c r="A16" s="35">
        <v>2021</v>
      </c>
      <c r="B16" s="32" t="s">
        <v>49</v>
      </c>
      <c r="C16" s="12">
        <v>337916</v>
      </c>
      <c r="D16" s="12">
        <v>704175</v>
      </c>
      <c r="E16" s="12">
        <f t="shared" si="1"/>
        <v>1042091</v>
      </c>
      <c r="F16" s="13">
        <f t="shared" si="0"/>
        <v>0.32426726648632415</v>
      </c>
    </row>
    <row r="19" spans="3:5">
      <c r="C19" s="18"/>
      <c r="D19" s="18"/>
      <c r="E19" s="18"/>
    </row>
  </sheetData>
  <mergeCells count="7">
    <mergeCell ref="A12:A13"/>
    <mergeCell ref="A14:A15"/>
    <mergeCell ref="A3:B3"/>
    <mergeCell ref="A4:A5"/>
    <mergeCell ref="A6:A7"/>
    <mergeCell ref="A8:A9"/>
    <mergeCell ref="A10:A11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6230-947C-42BB-9BB9-F92DAF544C35}">
  <dimension ref="A1:Q86"/>
  <sheetViews>
    <sheetView showGridLines="0" workbookViewId="0">
      <selection activeCell="L27" sqref="L27"/>
    </sheetView>
  </sheetViews>
  <sheetFormatPr baseColWidth="10" defaultRowHeight="15"/>
  <cols>
    <col min="1" max="1" width="5" bestFit="1" customWidth="1"/>
    <col min="2" max="2" width="5.28515625" bestFit="1" customWidth="1"/>
    <col min="3" max="3" width="2.28515625" customWidth="1"/>
    <col min="4" max="4" width="5" hidden="1" customWidth="1"/>
    <col min="5" max="5" width="3" hidden="1" customWidth="1"/>
    <col min="6" max="6" width="8" hidden="1" customWidth="1"/>
    <col min="7" max="7" width="14.85546875" style="17" bestFit="1" customWidth="1"/>
    <col min="8" max="8" width="20.5703125" style="17" bestFit="1" customWidth="1"/>
    <col min="9" max="9" width="12" style="17" bestFit="1" customWidth="1"/>
    <col min="10" max="10" width="13.140625" style="17" bestFit="1" customWidth="1"/>
    <col min="11" max="11" width="10.85546875" style="17" customWidth="1"/>
    <col min="12" max="12" width="10.28515625" style="17" customWidth="1"/>
    <col min="15" max="15" width="18.5703125" bestFit="1" customWidth="1"/>
    <col min="21" max="21" width="3" bestFit="1" customWidth="1"/>
    <col min="22" max="22" width="6" bestFit="1" customWidth="1"/>
    <col min="24" max="24" width="7.7109375" bestFit="1" customWidth="1"/>
    <col min="25" max="25" width="2" bestFit="1" customWidth="1"/>
    <col min="26" max="26" width="5" bestFit="1" customWidth="1"/>
    <col min="27" max="27" width="3" bestFit="1" customWidth="1"/>
    <col min="28" max="28" width="6" bestFit="1" customWidth="1"/>
  </cols>
  <sheetData>
    <row r="1" spans="1:12">
      <c r="A1" s="3" t="s">
        <v>78</v>
      </c>
      <c r="D1" s="3" t="s">
        <v>56</v>
      </c>
    </row>
    <row r="2" spans="1:12" ht="45" customHeight="1">
      <c r="G2" s="58" t="s">
        <v>4</v>
      </c>
      <c r="H2" s="58" t="s">
        <v>43</v>
      </c>
      <c r="I2" s="58" t="s">
        <v>5</v>
      </c>
      <c r="J2" s="58" t="s">
        <v>44</v>
      </c>
      <c r="K2" s="14"/>
      <c r="L2" s="14"/>
    </row>
    <row r="3" spans="1:12">
      <c r="A3" s="56">
        <v>2015</v>
      </c>
      <c r="B3" s="57" t="s">
        <v>35</v>
      </c>
      <c r="D3">
        <v>2015</v>
      </c>
      <c r="E3">
        <v>1</v>
      </c>
      <c r="F3" s="15" t="str">
        <f>D3&amp;"_"&amp;E3</f>
        <v>2015_1</v>
      </c>
      <c r="G3" s="54">
        <v>705</v>
      </c>
      <c r="H3" s="55">
        <v>23843</v>
      </c>
      <c r="I3" s="54"/>
      <c r="J3" s="54"/>
      <c r="K3" s="16"/>
      <c r="L3" s="16"/>
    </row>
    <row r="4" spans="1:12">
      <c r="A4" s="56"/>
      <c r="B4" s="57"/>
      <c r="D4">
        <v>2015</v>
      </c>
      <c r="E4">
        <v>2</v>
      </c>
      <c r="F4" s="15" t="str">
        <f t="shared" ref="F4:F67" si="0">D4&amp;"_"&amp;E4</f>
        <v>2015_2</v>
      </c>
      <c r="G4" s="54">
        <v>444</v>
      </c>
      <c r="H4" s="55">
        <v>17972</v>
      </c>
      <c r="I4" s="54"/>
      <c r="J4" s="54"/>
      <c r="K4" s="16"/>
      <c r="L4" s="16"/>
    </row>
    <row r="5" spans="1:12">
      <c r="A5" s="56"/>
      <c r="B5" s="57" t="s">
        <v>36</v>
      </c>
      <c r="D5">
        <v>2015</v>
      </c>
      <c r="E5">
        <v>3</v>
      </c>
      <c r="F5" s="15" t="str">
        <f t="shared" si="0"/>
        <v>2015_3</v>
      </c>
      <c r="G5" s="54">
        <v>1117</v>
      </c>
      <c r="H5" s="55">
        <v>24679</v>
      </c>
      <c r="I5" s="54"/>
      <c r="J5" s="54"/>
      <c r="K5" s="16"/>
      <c r="L5" s="16"/>
    </row>
    <row r="6" spans="1:12">
      <c r="A6" s="56"/>
      <c r="B6" s="57"/>
      <c r="D6">
        <v>2015</v>
      </c>
      <c r="E6">
        <v>4</v>
      </c>
      <c r="F6" s="15" t="str">
        <f t="shared" si="0"/>
        <v>2015_4</v>
      </c>
      <c r="G6" s="54">
        <v>1745</v>
      </c>
      <c r="H6" s="55">
        <v>16484</v>
      </c>
      <c r="I6" s="54"/>
      <c r="J6" s="54"/>
      <c r="K6" s="16"/>
      <c r="L6" s="16"/>
    </row>
    <row r="7" spans="1:12">
      <c r="A7" s="56"/>
      <c r="B7" s="57" t="s">
        <v>37</v>
      </c>
      <c r="D7">
        <v>2015</v>
      </c>
      <c r="E7">
        <v>5</v>
      </c>
      <c r="F7" s="15" t="str">
        <f t="shared" si="0"/>
        <v>2015_5</v>
      </c>
      <c r="G7" s="54">
        <v>1914</v>
      </c>
      <c r="H7" s="55">
        <v>12778</v>
      </c>
      <c r="I7" s="54"/>
      <c r="J7" s="54"/>
      <c r="K7" s="16"/>
      <c r="L7" s="16"/>
    </row>
    <row r="8" spans="1:12">
      <c r="A8" s="56"/>
      <c r="B8" s="57"/>
      <c r="D8">
        <v>2015</v>
      </c>
      <c r="E8">
        <v>6</v>
      </c>
      <c r="F8" s="15" t="str">
        <f t="shared" si="0"/>
        <v>2015_6</v>
      </c>
      <c r="G8" s="54">
        <v>3771</v>
      </c>
      <c r="H8" s="55">
        <v>14858</v>
      </c>
      <c r="I8" s="54"/>
      <c r="J8" s="54"/>
      <c r="K8" s="16"/>
      <c r="L8" s="16"/>
    </row>
    <row r="9" spans="1:12">
      <c r="A9" s="56"/>
      <c r="B9" s="57" t="s">
        <v>38</v>
      </c>
      <c r="D9">
        <v>2015</v>
      </c>
      <c r="E9">
        <v>7</v>
      </c>
      <c r="F9" s="15" t="str">
        <f t="shared" si="0"/>
        <v>2015_7</v>
      </c>
      <c r="G9" s="54">
        <v>2467</v>
      </c>
      <c r="H9" s="55">
        <v>5738</v>
      </c>
      <c r="I9" s="54"/>
      <c r="J9" s="54"/>
      <c r="K9" s="16"/>
      <c r="L9" s="16"/>
    </row>
    <row r="10" spans="1:12">
      <c r="A10" s="56"/>
      <c r="B10" s="57"/>
      <c r="D10">
        <v>2015</v>
      </c>
      <c r="E10">
        <v>8</v>
      </c>
      <c r="F10" s="15" t="str">
        <f t="shared" si="0"/>
        <v>2015_8</v>
      </c>
      <c r="G10" s="54">
        <v>1912</v>
      </c>
      <c r="H10" s="55">
        <v>9967</v>
      </c>
      <c r="I10" s="54"/>
      <c r="J10" s="54"/>
      <c r="K10" s="16"/>
      <c r="L10" s="16"/>
    </row>
    <row r="11" spans="1:12">
      <c r="A11" s="56"/>
      <c r="B11" s="57" t="s">
        <v>39</v>
      </c>
      <c r="D11">
        <v>2015</v>
      </c>
      <c r="E11">
        <v>9</v>
      </c>
      <c r="F11" s="15" t="str">
        <f t="shared" si="0"/>
        <v>2015_9</v>
      </c>
      <c r="G11" s="54">
        <v>10908</v>
      </c>
      <c r="H11" s="55">
        <v>38913</v>
      </c>
      <c r="I11" s="54"/>
      <c r="J11" s="54"/>
      <c r="K11" s="16"/>
      <c r="L11" s="16"/>
    </row>
    <row r="12" spans="1:12">
      <c r="A12" s="56"/>
      <c r="B12" s="57"/>
      <c r="D12">
        <v>2015</v>
      </c>
      <c r="E12">
        <v>10</v>
      </c>
      <c r="F12" s="15" t="str">
        <f t="shared" si="0"/>
        <v>2015_10</v>
      </c>
      <c r="G12" s="54">
        <v>9024</v>
      </c>
      <c r="H12" s="55">
        <v>22934</v>
      </c>
      <c r="I12" s="54"/>
      <c r="J12" s="54"/>
      <c r="K12" s="16"/>
      <c r="L12" s="16"/>
    </row>
    <row r="13" spans="1:12">
      <c r="A13" s="56"/>
      <c r="B13" s="57" t="s">
        <v>40</v>
      </c>
      <c r="D13">
        <v>2015</v>
      </c>
      <c r="E13">
        <v>11</v>
      </c>
      <c r="F13" s="15" t="str">
        <f t="shared" si="0"/>
        <v>2015_11</v>
      </c>
      <c r="G13" s="54">
        <v>10025</v>
      </c>
      <c r="H13" s="55">
        <v>21730</v>
      </c>
      <c r="I13" s="54"/>
      <c r="J13" s="54"/>
      <c r="K13" s="16"/>
      <c r="L13" s="16"/>
    </row>
    <row r="14" spans="1:12">
      <c r="A14" s="56"/>
      <c r="B14" s="57"/>
      <c r="D14">
        <v>2015</v>
      </c>
      <c r="E14">
        <v>12</v>
      </c>
      <c r="F14" s="15" t="str">
        <f t="shared" si="0"/>
        <v>2015_12</v>
      </c>
      <c r="G14" s="54">
        <v>8505</v>
      </c>
      <c r="H14" s="55">
        <v>10976</v>
      </c>
      <c r="I14" s="54"/>
      <c r="J14" s="54"/>
      <c r="K14" s="16"/>
      <c r="L14" s="16"/>
    </row>
    <row r="15" spans="1:12">
      <c r="A15" s="56">
        <v>2016</v>
      </c>
      <c r="B15" s="57" t="s">
        <v>35</v>
      </c>
      <c r="D15">
        <v>2016</v>
      </c>
      <c r="E15">
        <v>1</v>
      </c>
      <c r="F15" s="15" t="str">
        <f t="shared" si="0"/>
        <v>2016_1</v>
      </c>
      <c r="G15" s="54">
        <v>12941</v>
      </c>
      <c r="H15" s="55">
        <v>20311</v>
      </c>
      <c r="I15" s="54"/>
      <c r="J15" s="54"/>
      <c r="K15" s="16"/>
      <c r="L15" s="16"/>
    </row>
    <row r="16" spans="1:12">
      <c r="A16" s="56"/>
      <c r="B16" s="57"/>
      <c r="D16">
        <v>2016</v>
      </c>
      <c r="E16">
        <v>2</v>
      </c>
      <c r="F16" s="15" t="str">
        <f t="shared" si="0"/>
        <v>2016_2</v>
      </c>
      <c r="G16" s="54">
        <v>10777</v>
      </c>
      <c r="H16" s="55">
        <v>18504</v>
      </c>
      <c r="I16" s="54"/>
      <c r="J16" s="54"/>
      <c r="K16" s="16"/>
      <c r="L16" s="16"/>
    </row>
    <row r="17" spans="1:12">
      <c r="A17" s="56"/>
      <c r="B17" s="57" t="s">
        <v>36</v>
      </c>
      <c r="D17">
        <v>2016</v>
      </c>
      <c r="E17">
        <v>3</v>
      </c>
      <c r="F17" s="15" t="str">
        <f t="shared" si="0"/>
        <v>2016_3</v>
      </c>
      <c r="G17" s="54">
        <v>13809</v>
      </c>
      <c r="H17" s="55">
        <v>21602</v>
      </c>
      <c r="I17" s="54"/>
      <c r="J17" s="54"/>
      <c r="K17" s="16"/>
      <c r="L17" s="16"/>
    </row>
    <row r="18" spans="1:12">
      <c r="A18" s="56"/>
      <c r="B18" s="57"/>
      <c r="D18">
        <v>2016</v>
      </c>
      <c r="E18">
        <v>4</v>
      </c>
      <c r="F18" s="15" t="str">
        <f t="shared" si="0"/>
        <v>2016_4</v>
      </c>
      <c r="G18" s="54">
        <v>15046</v>
      </c>
      <c r="H18" s="55">
        <v>24342</v>
      </c>
      <c r="I18" s="54"/>
      <c r="J18" s="54"/>
      <c r="K18" s="16"/>
      <c r="L18" s="16"/>
    </row>
    <row r="19" spans="1:12">
      <c r="A19" s="56"/>
      <c r="B19" s="57" t="s">
        <v>37</v>
      </c>
      <c r="D19">
        <v>2016</v>
      </c>
      <c r="E19">
        <v>5</v>
      </c>
      <c r="F19" s="15" t="str">
        <f t="shared" si="0"/>
        <v>2016_5</v>
      </c>
      <c r="G19" s="54">
        <v>15420</v>
      </c>
      <c r="H19" s="55">
        <v>28202</v>
      </c>
      <c r="I19" s="54"/>
      <c r="J19" s="54"/>
      <c r="K19" s="16"/>
      <c r="L19" s="16"/>
    </row>
    <row r="20" spans="1:12">
      <c r="A20" s="56"/>
      <c r="B20" s="57"/>
      <c r="D20">
        <v>2016</v>
      </c>
      <c r="E20">
        <v>6</v>
      </c>
      <c r="F20" s="15" t="str">
        <f t="shared" si="0"/>
        <v>2016_6</v>
      </c>
      <c r="G20" s="54">
        <v>17234</v>
      </c>
      <c r="H20" s="55">
        <v>30409</v>
      </c>
      <c r="I20" s="54"/>
      <c r="J20" s="54"/>
      <c r="K20" s="16"/>
      <c r="L20" s="16"/>
    </row>
    <row r="21" spans="1:12">
      <c r="A21" s="56"/>
      <c r="B21" s="57" t="s">
        <v>38</v>
      </c>
      <c r="D21">
        <v>2016</v>
      </c>
      <c r="E21">
        <v>7</v>
      </c>
      <c r="F21" s="15" t="str">
        <f t="shared" si="0"/>
        <v>2016_7</v>
      </c>
      <c r="G21" s="54">
        <v>8715</v>
      </c>
      <c r="H21" s="55">
        <v>13740</v>
      </c>
      <c r="I21" s="54"/>
      <c r="J21" s="54"/>
      <c r="K21" s="16"/>
      <c r="L21" s="16"/>
    </row>
    <row r="22" spans="1:12">
      <c r="A22" s="56"/>
      <c r="B22" s="57"/>
      <c r="D22">
        <v>2016</v>
      </c>
      <c r="E22">
        <v>8</v>
      </c>
      <c r="F22" s="15" t="str">
        <f t="shared" si="0"/>
        <v>2016_8</v>
      </c>
      <c r="G22" s="54">
        <v>5602</v>
      </c>
      <c r="H22" s="55">
        <v>13557</v>
      </c>
      <c r="I22" s="54"/>
      <c r="J22" s="54"/>
      <c r="K22" s="16"/>
      <c r="L22" s="16"/>
    </row>
    <row r="23" spans="1:12">
      <c r="A23" s="56"/>
      <c r="B23" s="57" t="s">
        <v>39</v>
      </c>
      <c r="D23">
        <v>2016</v>
      </c>
      <c r="E23">
        <v>9</v>
      </c>
      <c r="F23" s="15" t="str">
        <f t="shared" si="0"/>
        <v>2016_9</v>
      </c>
      <c r="G23" s="54">
        <v>29778</v>
      </c>
      <c r="H23" s="55">
        <v>56351</v>
      </c>
      <c r="I23" s="54"/>
      <c r="J23" s="54"/>
      <c r="K23" s="16"/>
      <c r="L23" s="16"/>
    </row>
    <row r="24" spans="1:12">
      <c r="A24" s="56"/>
      <c r="B24" s="57"/>
      <c r="D24">
        <v>2016</v>
      </c>
      <c r="E24">
        <v>10</v>
      </c>
      <c r="F24" s="15" t="str">
        <f t="shared" si="0"/>
        <v>2016_10</v>
      </c>
      <c r="G24" s="54">
        <v>22917</v>
      </c>
      <c r="H24" s="55">
        <v>40750</v>
      </c>
      <c r="I24" s="54"/>
      <c r="J24" s="54"/>
      <c r="K24" s="16"/>
      <c r="L24" s="16"/>
    </row>
    <row r="25" spans="1:12">
      <c r="A25" s="56"/>
      <c r="B25" s="57" t="s">
        <v>40</v>
      </c>
      <c r="D25">
        <v>2016</v>
      </c>
      <c r="E25">
        <v>11</v>
      </c>
      <c r="F25" s="15" t="str">
        <f t="shared" si="0"/>
        <v>2016_11</v>
      </c>
      <c r="G25" s="54">
        <v>21473</v>
      </c>
      <c r="H25" s="55">
        <v>35030</v>
      </c>
      <c r="I25" s="54"/>
      <c r="J25" s="54"/>
      <c r="K25" s="16"/>
      <c r="L25" s="16"/>
    </row>
    <row r="26" spans="1:12">
      <c r="A26" s="56"/>
      <c r="B26" s="57"/>
      <c r="D26">
        <v>2016</v>
      </c>
      <c r="E26">
        <v>12</v>
      </c>
      <c r="F26" s="15" t="str">
        <f t="shared" si="0"/>
        <v>2016_12</v>
      </c>
      <c r="G26" s="54">
        <v>15658</v>
      </c>
      <c r="H26" s="55">
        <v>22985</v>
      </c>
      <c r="I26" s="54"/>
      <c r="J26" s="54"/>
      <c r="K26" s="16"/>
      <c r="L26" s="16"/>
    </row>
    <row r="27" spans="1:12">
      <c r="A27" s="56">
        <v>2017</v>
      </c>
      <c r="B27" s="57" t="s">
        <v>35</v>
      </c>
      <c r="D27">
        <v>2017</v>
      </c>
      <c r="E27">
        <v>1</v>
      </c>
      <c r="F27" s="15" t="str">
        <f t="shared" si="0"/>
        <v>2017_1</v>
      </c>
      <c r="G27" s="54">
        <v>22016</v>
      </c>
      <c r="H27" s="55">
        <v>23078</v>
      </c>
      <c r="I27" s="54"/>
      <c r="J27" s="54"/>
      <c r="K27" s="16"/>
      <c r="L27" s="16"/>
    </row>
    <row r="28" spans="1:12">
      <c r="A28" s="56"/>
      <c r="B28" s="57"/>
      <c r="D28">
        <v>2017</v>
      </c>
      <c r="E28">
        <v>2</v>
      </c>
      <c r="F28" s="15" t="str">
        <f t="shared" si="0"/>
        <v>2017_2</v>
      </c>
      <c r="G28" s="54">
        <v>18443</v>
      </c>
      <c r="H28" s="55">
        <v>18990</v>
      </c>
      <c r="I28" s="54"/>
      <c r="J28" s="54"/>
      <c r="K28" s="16"/>
      <c r="L28" s="16"/>
    </row>
    <row r="29" spans="1:12">
      <c r="A29" s="56"/>
      <c r="B29" s="57" t="s">
        <v>36</v>
      </c>
      <c r="D29">
        <v>2017</v>
      </c>
      <c r="E29">
        <v>3</v>
      </c>
      <c r="F29" s="15" t="str">
        <f t="shared" si="0"/>
        <v>2017_3</v>
      </c>
      <c r="G29" s="54">
        <v>27121</v>
      </c>
      <c r="H29" s="55">
        <v>18437</v>
      </c>
      <c r="I29" s="54"/>
      <c r="J29" s="54"/>
      <c r="K29" s="16"/>
      <c r="L29" s="16"/>
    </row>
    <row r="30" spans="1:12">
      <c r="A30" s="56"/>
      <c r="B30" s="57"/>
      <c r="D30">
        <v>2017</v>
      </c>
      <c r="E30">
        <v>4</v>
      </c>
      <c r="F30" s="15" t="str">
        <f t="shared" si="0"/>
        <v>2017_4</v>
      </c>
      <c r="G30" s="54">
        <v>24153</v>
      </c>
      <c r="H30" s="55">
        <v>30284</v>
      </c>
      <c r="I30" s="54"/>
      <c r="J30" s="54"/>
      <c r="K30" s="16"/>
      <c r="L30" s="16"/>
    </row>
    <row r="31" spans="1:12">
      <c r="A31" s="56"/>
      <c r="B31" s="57" t="s">
        <v>37</v>
      </c>
      <c r="D31">
        <v>2017</v>
      </c>
      <c r="E31">
        <v>5</v>
      </c>
      <c r="F31" s="15" t="str">
        <f t="shared" si="0"/>
        <v>2017_5</v>
      </c>
      <c r="G31" s="54">
        <v>21727</v>
      </c>
      <c r="H31" s="55">
        <v>14429</v>
      </c>
      <c r="I31" s="54"/>
      <c r="J31" s="54"/>
      <c r="K31" s="16"/>
      <c r="L31" s="16"/>
    </row>
    <row r="32" spans="1:12">
      <c r="A32" s="56"/>
      <c r="B32" s="57"/>
      <c r="D32">
        <v>2017</v>
      </c>
      <c r="E32">
        <v>6</v>
      </c>
      <c r="F32" s="15" t="str">
        <f t="shared" si="0"/>
        <v>2017_6</v>
      </c>
      <c r="G32" s="54">
        <v>22945</v>
      </c>
      <c r="H32" s="55">
        <v>14963</v>
      </c>
      <c r="I32" s="54"/>
      <c r="J32" s="54"/>
      <c r="K32" s="16"/>
      <c r="L32" s="16"/>
    </row>
    <row r="33" spans="1:12">
      <c r="A33" s="56"/>
      <c r="B33" s="57" t="s">
        <v>38</v>
      </c>
      <c r="D33">
        <v>2017</v>
      </c>
      <c r="E33">
        <v>7</v>
      </c>
      <c r="F33" s="15" t="str">
        <f t="shared" si="0"/>
        <v>2017_7</v>
      </c>
      <c r="G33" s="54">
        <v>12041</v>
      </c>
      <c r="H33" s="55">
        <v>8316</v>
      </c>
      <c r="I33" s="54"/>
      <c r="J33" s="54"/>
      <c r="K33" s="16"/>
      <c r="L33" s="16"/>
    </row>
    <row r="34" spans="1:12">
      <c r="A34" s="56"/>
      <c r="B34" s="57"/>
      <c r="D34">
        <v>2017</v>
      </c>
      <c r="E34">
        <v>8</v>
      </c>
      <c r="F34" s="15" t="str">
        <f t="shared" si="0"/>
        <v>2017_8</v>
      </c>
      <c r="G34" s="54">
        <v>8150</v>
      </c>
      <c r="H34" s="55">
        <v>7216</v>
      </c>
      <c r="I34" s="54"/>
      <c r="J34" s="54"/>
      <c r="K34" s="16"/>
      <c r="L34" s="16"/>
    </row>
    <row r="35" spans="1:12">
      <c r="A35" s="56"/>
      <c r="B35" s="57" t="s">
        <v>39</v>
      </c>
      <c r="D35">
        <v>2017</v>
      </c>
      <c r="E35">
        <v>9</v>
      </c>
      <c r="F35" s="15" t="str">
        <f t="shared" si="0"/>
        <v>2017_9</v>
      </c>
      <c r="G35" s="54">
        <v>36957</v>
      </c>
      <c r="H35" s="55">
        <v>33215</v>
      </c>
      <c r="I35" s="54"/>
      <c r="J35" s="54"/>
      <c r="K35" s="16"/>
      <c r="L35" s="16"/>
    </row>
    <row r="36" spans="1:12">
      <c r="A36" s="56"/>
      <c r="B36" s="57"/>
      <c r="D36">
        <v>2017</v>
      </c>
      <c r="E36">
        <v>10</v>
      </c>
      <c r="F36" s="15" t="str">
        <f t="shared" si="0"/>
        <v>2017_10</v>
      </c>
      <c r="G36" s="54">
        <v>29292</v>
      </c>
      <c r="H36" s="55">
        <v>27573</v>
      </c>
      <c r="I36" s="54"/>
      <c r="J36" s="54"/>
      <c r="K36" s="16"/>
      <c r="L36" s="16"/>
    </row>
    <row r="37" spans="1:12">
      <c r="A37" s="56"/>
      <c r="B37" s="57" t="s">
        <v>40</v>
      </c>
      <c r="D37">
        <v>2017</v>
      </c>
      <c r="E37">
        <v>11</v>
      </c>
      <c r="F37" s="15" t="str">
        <f t="shared" si="0"/>
        <v>2017_11</v>
      </c>
      <c r="G37" s="54">
        <v>26961</v>
      </c>
      <c r="H37" s="55">
        <v>28701</v>
      </c>
      <c r="I37" s="54"/>
      <c r="J37" s="54"/>
      <c r="K37" s="16"/>
      <c r="L37" s="16"/>
    </row>
    <row r="38" spans="1:12">
      <c r="A38" s="56"/>
      <c r="B38" s="57"/>
      <c r="D38">
        <v>2017</v>
      </c>
      <c r="E38">
        <v>12</v>
      </c>
      <c r="F38" s="15" t="str">
        <f t="shared" si="0"/>
        <v>2017_12</v>
      </c>
      <c r="G38" s="54">
        <v>20123</v>
      </c>
      <c r="H38" s="55">
        <v>22202</v>
      </c>
      <c r="I38" s="54"/>
      <c r="J38" s="54"/>
      <c r="K38" s="16"/>
      <c r="L38" s="16"/>
    </row>
    <row r="39" spans="1:12">
      <c r="A39" s="56">
        <v>2018</v>
      </c>
      <c r="B39" s="57" t="s">
        <v>35</v>
      </c>
      <c r="D39">
        <v>2018</v>
      </c>
      <c r="E39">
        <v>1</v>
      </c>
      <c r="F39" s="15" t="str">
        <f t="shared" si="0"/>
        <v>2018_1</v>
      </c>
      <c r="G39" s="54">
        <v>27447</v>
      </c>
      <c r="H39" s="55">
        <v>20459</v>
      </c>
      <c r="I39" s="54"/>
      <c r="J39" s="54"/>
      <c r="K39" s="16"/>
      <c r="L39" s="16"/>
    </row>
    <row r="40" spans="1:12">
      <c r="A40" s="56"/>
      <c r="B40" s="57"/>
      <c r="D40">
        <v>2018</v>
      </c>
      <c r="E40">
        <v>2</v>
      </c>
      <c r="F40" s="15" t="str">
        <f t="shared" si="0"/>
        <v>2018_2</v>
      </c>
      <c r="G40" s="54">
        <v>22239</v>
      </c>
      <c r="H40" s="55">
        <v>18493</v>
      </c>
      <c r="I40" s="54"/>
      <c r="J40" s="54"/>
      <c r="K40" s="16"/>
      <c r="L40" s="16"/>
    </row>
    <row r="41" spans="1:12">
      <c r="A41" s="56"/>
      <c r="B41" s="57" t="s">
        <v>36</v>
      </c>
      <c r="D41">
        <v>2018</v>
      </c>
      <c r="E41">
        <v>3</v>
      </c>
      <c r="F41" s="15" t="str">
        <f t="shared" si="0"/>
        <v>2018_3</v>
      </c>
      <c r="G41" s="54">
        <v>30458</v>
      </c>
      <c r="H41" s="55">
        <v>18896</v>
      </c>
      <c r="I41" s="54"/>
      <c r="J41" s="54"/>
      <c r="K41" s="16"/>
      <c r="L41" s="16"/>
    </row>
    <row r="42" spans="1:12">
      <c r="A42" s="56"/>
      <c r="B42" s="57"/>
      <c r="D42">
        <v>2018</v>
      </c>
      <c r="E42">
        <v>4</v>
      </c>
      <c r="F42" s="15" t="str">
        <f t="shared" si="0"/>
        <v>2018_4</v>
      </c>
      <c r="G42" s="54">
        <v>27439</v>
      </c>
      <c r="H42" s="55">
        <v>18137</v>
      </c>
      <c r="I42" s="54"/>
      <c r="J42" s="54"/>
      <c r="K42" s="16"/>
      <c r="L42" s="16"/>
    </row>
    <row r="43" spans="1:12">
      <c r="A43" s="56"/>
      <c r="B43" s="57" t="s">
        <v>37</v>
      </c>
      <c r="D43">
        <v>2018</v>
      </c>
      <c r="E43">
        <v>5</v>
      </c>
      <c r="F43" s="15" t="str">
        <f t="shared" si="0"/>
        <v>2018_5</v>
      </c>
      <c r="G43" s="54">
        <v>24573</v>
      </c>
      <c r="H43" s="55">
        <v>14675</v>
      </c>
      <c r="I43" s="54"/>
      <c r="J43" s="54"/>
      <c r="K43" s="16"/>
      <c r="L43" s="16"/>
    </row>
    <row r="44" spans="1:12">
      <c r="A44" s="56"/>
      <c r="B44" s="57"/>
      <c r="D44">
        <v>2018</v>
      </c>
      <c r="E44">
        <v>6</v>
      </c>
      <c r="F44" s="15" t="str">
        <f t="shared" si="0"/>
        <v>2018_6</v>
      </c>
      <c r="G44" s="54">
        <v>29181</v>
      </c>
      <c r="H44" s="55">
        <v>15550</v>
      </c>
      <c r="I44" s="54"/>
      <c r="J44" s="54"/>
      <c r="K44" s="16"/>
      <c r="L44" s="16"/>
    </row>
    <row r="45" spans="1:12">
      <c r="A45" s="56"/>
      <c r="B45" s="57" t="s">
        <v>38</v>
      </c>
      <c r="D45">
        <v>2018</v>
      </c>
      <c r="E45">
        <v>7</v>
      </c>
      <c r="F45" s="15" t="str">
        <f t="shared" si="0"/>
        <v>2018_7</v>
      </c>
      <c r="G45" s="54">
        <v>18745</v>
      </c>
      <c r="H45" s="55">
        <v>10484</v>
      </c>
      <c r="I45" s="54"/>
      <c r="J45" s="54"/>
      <c r="K45" s="16"/>
      <c r="L45" s="16"/>
    </row>
    <row r="46" spans="1:12">
      <c r="A46" s="56"/>
      <c r="B46" s="57"/>
      <c r="D46">
        <v>2018</v>
      </c>
      <c r="E46">
        <v>8</v>
      </c>
      <c r="F46" s="15" t="str">
        <f t="shared" si="0"/>
        <v>2018_8</v>
      </c>
      <c r="G46" s="54">
        <v>10370</v>
      </c>
      <c r="H46" s="55">
        <v>7906</v>
      </c>
      <c r="I46" s="54"/>
      <c r="J46" s="54"/>
      <c r="K46" s="16"/>
      <c r="L46" s="16"/>
    </row>
    <row r="47" spans="1:12">
      <c r="A47" s="56"/>
      <c r="B47" s="57" t="s">
        <v>39</v>
      </c>
      <c r="D47">
        <v>2018</v>
      </c>
      <c r="E47">
        <v>9</v>
      </c>
      <c r="F47" s="15" t="str">
        <f t="shared" si="0"/>
        <v>2018_9</v>
      </c>
      <c r="G47" s="54">
        <v>47785</v>
      </c>
      <c r="H47" s="55">
        <v>25800</v>
      </c>
      <c r="I47" s="54"/>
      <c r="J47" s="54"/>
      <c r="K47" s="16"/>
      <c r="L47" s="16"/>
    </row>
    <row r="48" spans="1:12">
      <c r="A48" s="56"/>
      <c r="B48" s="57"/>
      <c r="D48">
        <v>2018</v>
      </c>
      <c r="E48">
        <v>10</v>
      </c>
      <c r="F48" s="15" t="str">
        <f t="shared" si="0"/>
        <v>2018_10</v>
      </c>
      <c r="G48" s="54">
        <v>42842</v>
      </c>
      <c r="H48" s="55">
        <v>21733</v>
      </c>
      <c r="I48" s="54"/>
      <c r="J48" s="54"/>
      <c r="K48" s="16"/>
      <c r="L48" s="16"/>
    </row>
    <row r="49" spans="1:17">
      <c r="A49" s="56"/>
      <c r="B49" s="57" t="s">
        <v>40</v>
      </c>
      <c r="D49">
        <v>2018</v>
      </c>
      <c r="E49">
        <v>11</v>
      </c>
      <c r="F49" s="15" t="str">
        <f t="shared" si="0"/>
        <v>2018_11</v>
      </c>
      <c r="G49" s="54">
        <v>44830</v>
      </c>
      <c r="H49" s="55">
        <v>20104</v>
      </c>
      <c r="I49" s="54"/>
      <c r="J49" s="54"/>
      <c r="K49" s="16"/>
      <c r="L49" s="16"/>
    </row>
    <row r="50" spans="1:17">
      <c r="A50" s="56"/>
      <c r="B50" s="57"/>
      <c r="D50">
        <v>2018</v>
      </c>
      <c r="E50">
        <v>12</v>
      </c>
      <c r="F50" s="15" t="str">
        <f t="shared" si="0"/>
        <v>2018_12</v>
      </c>
      <c r="G50" s="54">
        <v>51383</v>
      </c>
      <c r="H50" s="55">
        <v>16871</v>
      </c>
      <c r="I50" s="54"/>
      <c r="J50" s="54"/>
      <c r="K50" s="16"/>
      <c r="L50" s="16"/>
      <c r="M50" s="40"/>
      <c r="N50" s="40"/>
      <c r="O50" s="40" t="s">
        <v>69</v>
      </c>
      <c r="P50" s="51" t="s">
        <v>70</v>
      </c>
      <c r="Q50" s="40"/>
    </row>
    <row r="51" spans="1:17">
      <c r="A51" s="56">
        <v>2019</v>
      </c>
      <c r="B51" s="57" t="s">
        <v>35</v>
      </c>
      <c r="D51">
        <v>2019</v>
      </c>
      <c r="E51">
        <v>1</v>
      </c>
      <c r="F51" s="15" t="str">
        <f t="shared" si="0"/>
        <v>2019_1</v>
      </c>
      <c r="G51" s="54">
        <v>21583</v>
      </c>
      <c r="H51" s="55">
        <v>9143</v>
      </c>
      <c r="I51" s="54"/>
      <c r="J51" s="54"/>
      <c r="K51" s="16"/>
      <c r="L51" s="16"/>
      <c r="M51" s="40"/>
      <c r="N51" s="40" t="s">
        <v>59</v>
      </c>
      <c r="O51" s="52">
        <f>G51+H51</f>
        <v>30726</v>
      </c>
      <c r="P51" s="40"/>
      <c r="Q51" s="40"/>
    </row>
    <row r="52" spans="1:17">
      <c r="A52" s="56"/>
      <c r="B52" s="57"/>
      <c r="D52">
        <v>2019</v>
      </c>
      <c r="E52">
        <v>2</v>
      </c>
      <c r="F52" s="15" t="str">
        <f t="shared" si="0"/>
        <v>2019_2</v>
      </c>
      <c r="G52" s="54">
        <v>15465</v>
      </c>
      <c r="H52" s="55">
        <v>11549</v>
      </c>
      <c r="I52" s="54"/>
      <c r="J52" s="54"/>
      <c r="K52" s="16"/>
      <c r="L52" s="16"/>
      <c r="M52" s="40"/>
      <c r="N52" s="40" t="s">
        <v>60</v>
      </c>
      <c r="O52" s="52">
        <f t="shared" ref="O52:O63" si="1">G52+H52</f>
        <v>27014</v>
      </c>
      <c r="P52" s="40"/>
      <c r="Q52" s="40"/>
    </row>
    <row r="53" spans="1:17">
      <c r="A53" s="56"/>
      <c r="B53" s="57" t="s">
        <v>36</v>
      </c>
      <c r="D53">
        <v>2019</v>
      </c>
      <c r="E53">
        <v>3</v>
      </c>
      <c r="F53" s="15" t="str">
        <f t="shared" si="0"/>
        <v>2019_3</v>
      </c>
      <c r="G53" s="54">
        <v>23718</v>
      </c>
      <c r="H53" s="55">
        <v>14492</v>
      </c>
      <c r="I53" s="54"/>
      <c r="J53" s="54"/>
      <c r="K53" s="16"/>
      <c r="L53" s="16"/>
      <c r="M53" s="40"/>
      <c r="N53" s="40" t="s">
        <v>36</v>
      </c>
      <c r="O53" s="52">
        <f t="shared" si="1"/>
        <v>38210</v>
      </c>
      <c r="P53" s="40"/>
      <c r="Q53" s="40"/>
    </row>
    <row r="54" spans="1:17">
      <c r="A54" s="56"/>
      <c r="B54" s="57"/>
      <c r="D54">
        <v>2019</v>
      </c>
      <c r="E54">
        <v>4</v>
      </c>
      <c r="F54" s="15" t="str">
        <f t="shared" si="0"/>
        <v>2019_4</v>
      </c>
      <c r="G54" s="54">
        <v>24679</v>
      </c>
      <c r="H54" s="55">
        <v>15252</v>
      </c>
      <c r="I54" s="54"/>
      <c r="J54" s="54"/>
      <c r="K54" s="16"/>
      <c r="L54" s="16"/>
      <c r="M54" s="40"/>
      <c r="N54" s="40" t="s">
        <v>61</v>
      </c>
      <c r="O54" s="52">
        <f t="shared" si="1"/>
        <v>39931</v>
      </c>
      <c r="P54" s="40"/>
      <c r="Q54" s="40"/>
    </row>
    <row r="55" spans="1:17">
      <c r="A55" s="56"/>
      <c r="B55" s="57" t="s">
        <v>37</v>
      </c>
      <c r="D55">
        <v>2019</v>
      </c>
      <c r="E55">
        <v>5</v>
      </c>
      <c r="F55" s="15" t="str">
        <f t="shared" si="0"/>
        <v>2019_5</v>
      </c>
      <c r="G55" s="54">
        <v>22967</v>
      </c>
      <c r="H55" s="55">
        <v>12904</v>
      </c>
      <c r="I55" s="54"/>
      <c r="J55" s="54"/>
      <c r="K55" s="16"/>
      <c r="L55" s="16"/>
      <c r="M55" s="40"/>
      <c r="N55" s="40" t="s">
        <v>37</v>
      </c>
      <c r="O55" s="52">
        <f t="shared" si="1"/>
        <v>35871</v>
      </c>
      <c r="P55" s="40"/>
      <c r="Q55" s="40"/>
    </row>
    <row r="56" spans="1:17">
      <c r="A56" s="56"/>
      <c r="B56" s="57"/>
      <c r="D56">
        <v>2019</v>
      </c>
      <c r="E56">
        <v>6</v>
      </c>
      <c r="F56" s="15" t="str">
        <f t="shared" si="0"/>
        <v>2019_6</v>
      </c>
      <c r="G56" s="54">
        <v>26832</v>
      </c>
      <c r="H56" s="55">
        <v>13642</v>
      </c>
      <c r="I56" s="54"/>
      <c r="J56" s="54"/>
      <c r="K56" s="16"/>
      <c r="L56" s="16"/>
      <c r="M56" s="40"/>
      <c r="N56" s="40" t="s">
        <v>62</v>
      </c>
      <c r="O56" s="52">
        <f t="shared" si="1"/>
        <v>40474</v>
      </c>
      <c r="P56" s="40"/>
      <c r="Q56" s="40"/>
    </row>
    <row r="57" spans="1:17">
      <c r="A57" s="56"/>
      <c r="B57" s="57" t="s">
        <v>38</v>
      </c>
      <c r="D57">
        <v>2019</v>
      </c>
      <c r="E57">
        <v>7</v>
      </c>
      <c r="F57" s="15" t="str">
        <f t="shared" si="0"/>
        <v>2019_7</v>
      </c>
      <c r="G57" s="54">
        <v>17869</v>
      </c>
      <c r="H57" s="55">
        <v>10265</v>
      </c>
      <c r="I57" s="54"/>
      <c r="J57" s="54"/>
      <c r="K57" s="16"/>
      <c r="L57" s="16"/>
      <c r="M57" s="40">
        <v>2019</v>
      </c>
      <c r="N57" s="40" t="s">
        <v>63</v>
      </c>
      <c r="O57" s="52">
        <f t="shared" si="1"/>
        <v>28134</v>
      </c>
      <c r="P57" s="40"/>
      <c r="Q57" s="40"/>
    </row>
    <row r="58" spans="1:17">
      <c r="A58" s="56"/>
      <c r="B58" s="57"/>
      <c r="D58">
        <v>2019</v>
      </c>
      <c r="E58">
        <v>8</v>
      </c>
      <c r="F58" s="15" t="str">
        <f t="shared" si="0"/>
        <v>2019_8</v>
      </c>
      <c r="G58" s="54">
        <v>10640</v>
      </c>
      <c r="H58" s="55">
        <v>6090</v>
      </c>
      <c r="I58" s="54"/>
      <c r="J58" s="54"/>
      <c r="K58" s="16"/>
      <c r="L58" s="16"/>
      <c r="M58" s="40"/>
      <c r="N58" s="40" t="s">
        <v>64</v>
      </c>
      <c r="O58" s="52">
        <f t="shared" si="1"/>
        <v>16730</v>
      </c>
      <c r="P58" s="40"/>
      <c r="Q58" s="40"/>
    </row>
    <row r="59" spans="1:17">
      <c r="A59" s="56"/>
      <c r="B59" s="57" t="s">
        <v>39</v>
      </c>
      <c r="D59">
        <v>2019</v>
      </c>
      <c r="E59">
        <v>9</v>
      </c>
      <c r="F59" s="15" t="str">
        <f t="shared" si="0"/>
        <v>2019_9</v>
      </c>
      <c r="G59" s="54">
        <v>50272</v>
      </c>
      <c r="H59" s="55">
        <v>25935</v>
      </c>
      <c r="I59" s="54"/>
      <c r="J59" s="54"/>
      <c r="K59" s="16"/>
      <c r="L59" s="16"/>
      <c r="M59" s="40"/>
      <c r="N59" s="40" t="s">
        <v>65</v>
      </c>
      <c r="O59" s="52">
        <f t="shared" si="1"/>
        <v>76207</v>
      </c>
      <c r="P59" s="40"/>
      <c r="Q59" s="40"/>
    </row>
    <row r="60" spans="1:17">
      <c r="A60" s="56"/>
      <c r="B60" s="57"/>
      <c r="D60">
        <v>2019</v>
      </c>
      <c r="E60">
        <v>10</v>
      </c>
      <c r="F60" s="15" t="str">
        <f t="shared" si="0"/>
        <v>2019_10</v>
      </c>
      <c r="G60" s="54">
        <v>37459</v>
      </c>
      <c r="H60" s="55">
        <v>19128</v>
      </c>
      <c r="I60" s="54"/>
      <c r="J60" s="54"/>
      <c r="K60" s="16"/>
      <c r="L60" s="16"/>
      <c r="M60" s="52"/>
      <c r="N60" s="40" t="s">
        <v>66</v>
      </c>
      <c r="O60" s="52">
        <f t="shared" si="1"/>
        <v>56587</v>
      </c>
      <c r="P60" s="40"/>
      <c r="Q60" s="40"/>
    </row>
    <row r="61" spans="1:17">
      <c r="A61" s="56"/>
      <c r="B61" s="57" t="s">
        <v>40</v>
      </c>
      <c r="D61">
        <v>2019</v>
      </c>
      <c r="E61">
        <v>11</v>
      </c>
      <c r="F61" s="15" t="str">
        <f t="shared" si="0"/>
        <v>2019_11</v>
      </c>
      <c r="G61" s="54">
        <v>40940</v>
      </c>
      <c r="H61" s="55">
        <v>16844</v>
      </c>
      <c r="I61" s="54">
        <v>7818</v>
      </c>
      <c r="J61" s="54">
        <v>946</v>
      </c>
      <c r="K61" s="16"/>
      <c r="L61" s="16"/>
      <c r="M61" s="40"/>
      <c r="N61" s="40" t="s">
        <v>67</v>
      </c>
      <c r="O61" s="52">
        <f t="shared" si="1"/>
        <v>57784</v>
      </c>
      <c r="P61" s="52">
        <f>I61+J61</f>
        <v>8764</v>
      </c>
      <c r="Q61" s="40"/>
    </row>
    <row r="62" spans="1:17">
      <c r="A62" s="56"/>
      <c r="B62" s="57"/>
      <c r="D62">
        <v>2019</v>
      </c>
      <c r="E62">
        <v>12</v>
      </c>
      <c r="F62" s="15" t="str">
        <f t="shared" si="0"/>
        <v>2019_12</v>
      </c>
      <c r="G62" s="54">
        <v>33134</v>
      </c>
      <c r="H62" s="55">
        <v>8572</v>
      </c>
      <c r="I62" s="54">
        <v>28930</v>
      </c>
      <c r="J62" s="54">
        <v>7527</v>
      </c>
      <c r="K62" s="16"/>
      <c r="L62" s="16"/>
      <c r="M62" s="40"/>
      <c r="N62" s="40" t="s">
        <v>68</v>
      </c>
      <c r="O62" s="52">
        <f t="shared" si="1"/>
        <v>41706</v>
      </c>
      <c r="P62" s="52">
        <f t="shared" ref="P62:P74" si="2">I62+J62</f>
        <v>36457</v>
      </c>
      <c r="Q62" s="40"/>
    </row>
    <row r="63" spans="1:17">
      <c r="A63" s="56">
        <v>2020</v>
      </c>
      <c r="B63" s="57" t="s">
        <v>35</v>
      </c>
      <c r="D63">
        <v>2020</v>
      </c>
      <c r="E63">
        <v>1</v>
      </c>
      <c r="F63" s="15" t="str">
        <f t="shared" si="0"/>
        <v>2020_1</v>
      </c>
      <c r="G63" s="54">
        <v>8413</v>
      </c>
      <c r="H63" s="55">
        <v>5430</v>
      </c>
      <c r="I63" s="54">
        <v>38268</v>
      </c>
      <c r="J63" s="54">
        <v>16555</v>
      </c>
      <c r="K63" s="16"/>
      <c r="L63" s="16"/>
      <c r="M63" s="40"/>
      <c r="N63" s="40" t="s">
        <v>59</v>
      </c>
      <c r="O63" s="52">
        <f t="shared" si="1"/>
        <v>13843</v>
      </c>
      <c r="P63" s="52">
        <f t="shared" si="2"/>
        <v>54823</v>
      </c>
      <c r="Q63" s="40"/>
    </row>
    <row r="64" spans="1:17">
      <c r="A64" s="56"/>
      <c r="B64" s="57"/>
      <c r="D64">
        <v>2020</v>
      </c>
      <c r="E64">
        <v>2</v>
      </c>
      <c r="F64" s="15" t="str">
        <f t="shared" si="0"/>
        <v>2020_2</v>
      </c>
      <c r="G64" s="54">
        <v>1196</v>
      </c>
      <c r="H64" s="55">
        <v>4464</v>
      </c>
      <c r="I64" s="54">
        <v>31472</v>
      </c>
      <c r="J64" s="54">
        <v>16519</v>
      </c>
      <c r="K64" s="16"/>
      <c r="L64" s="16"/>
      <c r="M64" s="40"/>
      <c r="N64" s="40" t="s">
        <v>60</v>
      </c>
      <c r="O64" s="52"/>
      <c r="P64" s="52">
        <f t="shared" si="2"/>
        <v>47991</v>
      </c>
      <c r="Q64" s="40"/>
    </row>
    <row r="65" spans="1:17">
      <c r="A65" s="56"/>
      <c r="B65" s="57" t="s">
        <v>36</v>
      </c>
      <c r="D65">
        <v>2020</v>
      </c>
      <c r="E65">
        <v>3</v>
      </c>
      <c r="F65" s="15" t="str">
        <f t="shared" si="0"/>
        <v>2020_3</v>
      </c>
      <c r="G65" s="54">
        <v>1098</v>
      </c>
      <c r="H65" s="55">
        <v>3471</v>
      </c>
      <c r="I65" s="54">
        <v>23510</v>
      </c>
      <c r="J65" s="54">
        <v>10016</v>
      </c>
      <c r="K65" s="16"/>
      <c r="L65" s="16"/>
      <c r="M65" s="40"/>
      <c r="N65" s="40" t="s">
        <v>36</v>
      </c>
      <c r="O65" s="52"/>
      <c r="P65" s="52">
        <f t="shared" si="2"/>
        <v>33526</v>
      </c>
      <c r="Q65" s="40"/>
    </row>
    <row r="66" spans="1:17">
      <c r="A66" s="56"/>
      <c r="B66" s="57"/>
      <c r="D66">
        <v>2020</v>
      </c>
      <c r="E66">
        <v>4</v>
      </c>
      <c r="F66" s="15" t="str">
        <f t="shared" si="0"/>
        <v>2020_4</v>
      </c>
      <c r="G66" s="54">
        <v>675</v>
      </c>
      <c r="H66" s="55">
        <v>659</v>
      </c>
      <c r="I66" s="54">
        <v>18154</v>
      </c>
      <c r="J66" s="54">
        <v>11957</v>
      </c>
      <c r="K66" s="16"/>
      <c r="L66" s="16"/>
      <c r="M66" s="40"/>
      <c r="N66" s="40" t="s">
        <v>61</v>
      </c>
      <c r="O66" s="40"/>
      <c r="P66" s="52">
        <f t="shared" si="2"/>
        <v>30111</v>
      </c>
      <c r="Q66" s="40"/>
    </row>
    <row r="67" spans="1:17">
      <c r="A67" s="56"/>
      <c r="B67" s="57" t="s">
        <v>37</v>
      </c>
      <c r="D67">
        <v>2020</v>
      </c>
      <c r="E67">
        <v>5</v>
      </c>
      <c r="F67" s="15" t="str">
        <f t="shared" si="0"/>
        <v>2020_5</v>
      </c>
      <c r="G67" s="54">
        <v>558</v>
      </c>
      <c r="H67" s="55">
        <v>1139</v>
      </c>
      <c r="I67" s="54">
        <v>22568</v>
      </c>
      <c r="J67" s="54">
        <v>20725</v>
      </c>
      <c r="K67" s="16"/>
      <c r="L67" s="16"/>
      <c r="M67" s="40"/>
      <c r="N67" s="40" t="s">
        <v>37</v>
      </c>
      <c r="O67" s="40"/>
      <c r="P67" s="52">
        <f t="shared" si="2"/>
        <v>43293</v>
      </c>
      <c r="Q67" s="40"/>
    </row>
    <row r="68" spans="1:17">
      <c r="A68" s="56"/>
      <c r="B68" s="57"/>
      <c r="D68">
        <v>2020</v>
      </c>
      <c r="E68">
        <v>6</v>
      </c>
      <c r="F68" s="15" t="str">
        <f t="shared" ref="F68:F80" si="3">D68&amp;"_"&amp;E68</f>
        <v>2020_6</v>
      </c>
      <c r="G68" s="54">
        <v>644</v>
      </c>
      <c r="H68" s="55">
        <v>4027</v>
      </c>
      <c r="I68" s="54">
        <v>40261</v>
      </c>
      <c r="J68" s="54">
        <v>35442</v>
      </c>
      <c r="K68" s="16"/>
      <c r="L68" s="16"/>
      <c r="M68" s="53">
        <v>2020</v>
      </c>
      <c r="N68" s="40" t="s">
        <v>62</v>
      </c>
      <c r="O68" s="40"/>
      <c r="P68" s="52">
        <f t="shared" si="2"/>
        <v>75703</v>
      </c>
      <c r="Q68" s="40"/>
    </row>
    <row r="69" spans="1:17">
      <c r="A69" s="56"/>
      <c r="B69" s="57" t="s">
        <v>38</v>
      </c>
      <c r="D69">
        <v>2020</v>
      </c>
      <c r="E69">
        <v>7</v>
      </c>
      <c r="F69" s="15" t="str">
        <f t="shared" si="3"/>
        <v>2020_7</v>
      </c>
      <c r="G69" s="54">
        <v>189</v>
      </c>
      <c r="H69" s="55">
        <v>2842</v>
      </c>
      <c r="I69" s="54">
        <v>59115</v>
      </c>
      <c r="J69" s="54">
        <v>34962</v>
      </c>
      <c r="K69" s="16"/>
      <c r="L69" s="16"/>
      <c r="M69" s="40"/>
      <c r="N69" s="40" t="s">
        <v>63</v>
      </c>
      <c r="O69" s="40"/>
      <c r="P69" s="52">
        <f t="shared" si="2"/>
        <v>94077</v>
      </c>
      <c r="Q69" s="40"/>
    </row>
    <row r="70" spans="1:17">
      <c r="A70" s="56"/>
      <c r="B70" s="57"/>
      <c r="D70">
        <v>2020</v>
      </c>
      <c r="E70">
        <v>8</v>
      </c>
      <c r="F70" s="15" t="str">
        <f t="shared" si="3"/>
        <v>2020_8</v>
      </c>
      <c r="G70" s="54">
        <v>624</v>
      </c>
      <c r="H70" s="55">
        <v>1349</v>
      </c>
      <c r="I70" s="54">
        <v>45854</v>
      </c>
      <c r="J70" s="54">
        <v>28204</v>
      </c>
      <c r="K70" s="16"/>
      <c r="L70" s="16"/>
      <c r="M70" s="40"/>
      <c r="N70" s="40" t="s">
        <v>64</v>
      </c>
      <c r="O70" s="40"/>
      <c r="P70" s="52">
        <f t="shared" si="2"/>
        <v>74058</v>
      </c>
      <c r="Q70" s="40"/>
    </row>
    <row r="71" spans="1:17">
      <c r="A71" s="56"/>
      <c r="B71" s="57" t="s">
        <v>39</v>
      </c>
      <c r="D71">
        <v>2020</v>
      </c>
      <c r="E71">
        <v>9</v>
      </c>
      <c r="F71" s="15" t="str">
        <f t="shared" si="3"/>
        <v>2020_9</v>
      </c>
      <c r="G71" s="54">
        <v>3353</v>
      </c>
      <c r="H71" s="55">
        <v>2906</v>
      </c>
      <c r="I71" s="54">
        <v>87654</v>
      </c>
      <c r="J71" s="54">
        <v>53171</v>
      </c>
      <c r="K71" s="16"/>
      <c r="L71" s="16"/>
      <c r="M71" s="40"/>
      <c r="N71" s="40" t="s">
        <v>65</v>
      </c>
      <c r="O71" s="40"/>
      <c r="P71" s="52">
        <f t="shared" si="2"/>
        <v>140825</v>
      </c>
      <c r="Q71" s="40"/>
    </row>
    <row r="72" spans="1:17">
      <c r="A72" s="56"/>
      <c r="B72" s="57"/>
      <c r="D72">
        <v>2020</v>
      </c>
      <c r="E72">
        <v>10</v>
      </c>
      <c r="F72" s="15" t="str">
        <f t="shared" si="3"/>
        <v>2020_10</v>
      </c>
      <c r="G72" s="54">
        <v>1770</v>
      </c>
      <c r="H72" s="55">
        <v>1188</v>
      </c>
      <c r="I72" s="54">
        <v>90523</v>
      </c>
      <c r="J72" s="54">
        <v>51455</v>
      </c>
      <c r="K72" s="16"/>
      <c r="L72" s="16"/>
      <c r="M72" s="40"/>
      <c r="N72" s="40" t="s">
        <v>66</v>
      </c>
      <c r="O72" s="40"/>
      <c r="P72" s="52">
        <f t="shared" si="2"/>
        <v>141978</v>
      </c>
      <c r="Q72" s="40"/>
    </row>
    <row r="73" spans="1:17">
      <c r="A73" s="56"/>
      <c r="B73" s="57" t="s">
        <v>40</v>
      </c>
      <c r="D73">
        <v>2020</v>
      </c>
      <c r="E73">
        <v>11</v>
      </c>
      <c r="F73" s="15" t="str">
        <f t="shared" si="3"/>
        <v>2020_11</v>
      </c>
      <c r="G73" s="54">
        <v>1165</v>
      </c>
      <c r="H73" s="55">
        <v>757</v>
      </c>
      <c r="I73" s="54">
        <v>93292</v>
      </c>
      <c r="J73" s="54">
        <v>48586</v>
      </c>
      <c r="K73" s="16"/>
      <c r="L73" s="16"/>
      <c r="M73" s="40"/>
      <c r="N73" s="40" t="s">
        <v>67</v>
      </c>
      <c r="O73" s="40"/>
      <c r="P73" s="52">
        <f t="shared" si="2"/>
        <v>141878</v>
      </c>
      <c r="Q73" s="40"/>
    </row>
    <row r="74" spans="1:17">
      <c r="A74" s="56"/>
      <c r="B74" s="57"/>
      <c r="D74">
        <v>2020</v>
      </c>
      <c r="E74">
        <v>12</v>
      </c>
      <c r="F74" s="15" t="str">
        <f t="shared" si="3"/>
        <v>2020_12</v>
      </c>
      <c r="G74" s="54">
        <v>500</v>
      </c>
      <c r="H74" s="55">
        <v>365</v>
      </c>
      <c r="I74" s="54">
        <v>81439</v>
      </c>
      <c r="J74" s="54">
        <v>41538</v>
      </c>
      <c r="K74" s="16"/>
      <c r="L74" s="16"/>
      <c r="M74" s="40"/>
      <c r="N74" s="40" t="s">
        <v>68</v>
      </c>
      <c r="O74" s="40"/>
      <c r="P74" s="52">
        <f t="shared" si="2"/>
        <v>122977</v>
      </c>
      <c r="Q74" s="40"/>
    </row>
    <row r="75" spans="1:17">
      <c r="A75" s="56">
        <v>2021</v>
      </c>
      <c r="B75" s="57" t="s">
        <v>35</v>
      </c>
      <c r="D75">
        <v>2021</v>
      </c>
      <c r="E75">
        <v>1</v>
      </c>
      <c r="F75" s="15" t="str">
        <f t="shared" si="3"/>
        <v>2021_1</v>
      </c>
      <c r="G75" s="54">
        <v>1169</v>
      </c>
      <c r="H75" s="55">
        <v>535</v>
      </c>
      <c r="I75" s="54">
        <v>86979</v>
      </c>
      <c r="J75" s="54">
        <v>48031</v>
      </c>
      <c r="K75" s="16"/>
      <c r="L75" s="16"/>
      <c r="M75" s="40"/>
      <c r="N75" s="40"/>
      <c r="O75" s="40"/>
      <c r="P75" s="40"/>
      <c r="Q75" s="40"/>
    </row>
    <row r="76" spans="1:17">
      <c r="A76" s="56"/>
      <c r="B76" s="57"/>
      <c r="D76">
        <v>2021</v>
      </c>
      <c r="E76">
        <v>2</v>
      </c>
      <c r="F76" s="15" t="str">
        <f t="shared" si="3"/>
        <v>2021_2</v>
      </c>
      <c r="G76" s="54">
        <v>600</v>
      </c>
      <c r="H76" s="55">
        <v>406</v>
      </c>
      <c r="I76" s="54">
        <v>89170</v>
      </c>
      <c r="J76" s="54">
        <v>49037</v>
      </c>
      <c r="K76" s="16"/>
      <c r="L76" s="16"/>
    </row>
    <row r="77" spans="1:17">
      <c r="A77" s="56"/>
      <c r="B77" s="57" t="s">
        <v>36</v>
      </c>
      <c r="D77">
        <v>2021</v>
      </c>
      <c r="E77">
        <v>3</v>
      </c>
      <c r="F77" s="15" t="str">
        <f t="shared" si="3"/>
        <v>2021_3</v>
      </c>
      <c r="G77" s="54">
        <v>1048</v>
      </c>
      <c r="H77" s="55">
        <v>564</v>
      </c>
      <c r="I77" s="54">
        <v>124162</v>
      </c>
      <c r="J77" s="54">
        <v>62429</v>
      </c>
      <c r="K77" s="16"/>
      <c r="L77" s="16"/>
    </row>
    <row r="78" spans="1:17">
      <c r="A78" s="56"/>
      <c r="B78" s="57"/>
      <c r="D78">
        <v>2021</v>
      </c>
      <c r="E78">
        <v>4</v>
      </c>
      <c r="F78" s="15" t="str">
        <f t="shared" si="3"/>
        <v>2021_4</v>
      </c>
      <c r="G78" s="54">
        <v>705</v>
      </c>
      <c r="H78" s="55">
        <v>346</v>
      </c>
      <c r="I78" s="54">
        <v>119309</v>
      </c>
      <c r="J78" s="54">
        <v>55489</v>
      </c>
      <c r="K78" s="16"/>
      <c r="L78" s="16"/>
    </row>
    <row r="79" spans="1:17">
      <c r="A79" s="56"/>
      <c r="B79" s="57" t="s">
        <v>37</v>
      </c>
      <c r="D79">
        <v>2021</v>
      </c>
      <c r="E79">
        <v>5</v>
      </c>
      <c r="F79" s="15" t="str">
        <f t="shared" si="3"/>
        <v>2021_5</v>
      </c>
      <c r="G79" s="54">
        <v>686</v>
      </c>
      <c r="H79" s="55">
        <v>158</v>
      </c>
      <c r="I79" s="54">
        <v>123646</v>
      </c>
      <c r="J79" s="54">
        <v>56453</v>
      </c>
      <c r="K79" s="16"/>
      <c r="L79" s="16"/>
    </row>
    <row r="80" spans="1:17">
      <c r="A80" s="56"/>
      <c r="B80" s="57" t="s">
        <v>41</v>
      </c>
      <c r="D80">
        <v>2021</v>
      </c>
      <c r="E80">
        <v>6</v>
      </c>
      <c r="F80" s="15" t="str">
        <f t="shared" si="3"/>
        <v>2021_6</v>
      </c>
      <c r="G80" s="54">
        <v>415</v>
      </c>
      <c r="H80" s="55">
        <v>42</v>
      </c>
      <c r="I80" s="54">
        <v>156286</v>
      </c>
      <c r="J80" s="54">
        <v>64426</v>
      </c>
      <c r="K80" s="16"/>
      <c r="L80" s="16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</sheetData>
  <mergeCells count="7">
    <mergeCell ref="A75:A80"/>
    <mergeCell ref="A3:A14"/>
    <mergeCell ref="A15:A26"/>
    <mergeCell ref="A27:A38"/>
    <mergeCell ref="A39:A50"/>
    <mergeCell ref="A51:A62"/>
    <mergeCell ref="A63:A74"/>
  </mergeCells>
  <phoneticPr fontId="9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C8E3-ACF3-46CE-8786-577DDB47BD7B}">
  <dimension ref="A1:E24"/>
  <sheetViews>
    <sheetView showGridLines="0" zoomScaleNormal="100" workbookViewId="0">
      <selection activeCell="C17" sqref="C17"/>
    </sheetView>
  </sheetViews>
  <sheetFormatPr baseColWidth="10" defaultRowHeight="15"/>
  <cols>
    <col min="1" max="1" width="19" bestFit="1" customWidth="1"/>
    <col min="2" max="2" width="20.7109375" bestFit="1" customWidth="1"/>
    <col min="3" max="3" width="14.42578125" customWidth="1"/>
    <col min="4" max="4" width="13.140625" customWidth="1"/>
    <col min="5" max="5" width="5.5703125" customWidth="1"/>
    <col min="6" max="6" width="13.28515625" customWidth="1"/>
    <col min="7" max="7" width="12.28515625" customWidth="1"/>
    <col min="8" max="8" width="7.42578125" bestFit="1" customWidth="1"/>
    <col min="9" max="9" width="4.42578125" customWidth="1"/>
    <col min="10" max="12" width="10.140625" customWidth="1"/>
    <col min="13" max="15" width="7.5703125" customWidth="1"/>
    <col min="16" max="16" width="8.28515625" customWidth="1"/>
  </cols>
  <sheetData>
    <row r="1" spans="1:5">
      <c r="A1" s="3" t="s">
        <v>57</v>
      </c>
    </row>
    <row r="3" spans="1:5">
      <c r="B3" t="s">
        <v>42</v>
      </c>
      <c r="C3" s="38" t="s">
        <v>3</v>
      </c>
      <c r="D3" t="s">
        <v>46</v>
      </c>
    </row>
    <row r="4" spans="1:5">
      <c r="A4" s="8">
        <v>2015</v>
      </c>
      <c r="B4" s="9">
        <v>34.497808685999999</v>
      </c>
      <c r="C4" s="7">
        <v>40.682947255999999</v>
      </c>
      <c r="D4" s="7">
        <v>35.686316105000003</v>
      </c>
    </row>
    <row r="5" spans="1:5">
      <c r="A5" s="8">
        <v>2016</v>
      </c>
      <c r="B5" s="9">
        <v>36.612496661999998</v>
      </c>
      <c r="C5" s="7">
        <v>40.580641073000002</v>
      </c>
      <c r="D5" s="7">
        <v>38.071184676999998</v>
      </c>
    </row>
    <row r="6" spans="1:5">
      <c r="A6" s="8">
        <v>2017</v>
      </c>
      <c r="B6" s="9">
        <v>36.328895248000002</v>
      </c>
      <c r="C6" s="7">
        <v>40.744762512000001</v>
      </c>
      <c r="D6" s="7">
        <v>38.632963681</v>
      </c>
    </row>
    <row r="7" spans="1:5">
      <c r="A7" s="8">
        <v>2018</v>
      </c>
      <c r="B7" s="9">
        <v>36.688677620999997</v>
      </c>
      <c r="C7" s="7">
        <v>40.774538024000002</v>
      </c>
      <c r="D7" s="7">
        <v>39.317535812000003</v>
      </c>
    </row>
    <row r="8" spans="1:5">
      <c r="A8" s="8">
        <v>2019</v>
      </c>
      <c r="B8" s="9">
        <v>38.387562875</v>
      </c>
      <c r="C8" s="7">
        <v>40.713900442000003</v>
      </c>
      <c r="D8" s="7">
        <v>39.935168193999999</v>
      </c>
      <c r="E8" s="45"/>
    </row>
    <row r="9" spans="1:5">
      <c r="A9" s="8">
        <v>2020</v>
      </c>
      <c r="B9" s="9">
        <v>37.613821688999998</v>
      </c>
      <c r="C9" s="7">
        <v>40.510374777000003</v>
      </c>
      <c r="D9" s="7">
        <v>39.442494306999997</v>
      </c>
      <c r="E9" s="45"/>
    </row>
    <row r="10" spans="1:5">
      <c r="A10" s="8" t="s">
        <v>2</v>
      </c>
      <c r="B10" s="9">
        <v>38.115999760999998</v>
      </c>
      <c r="C10" s="7">
        <v>40.388602415999998</v>
      </c>
      <c r="D10" s="7">
        <v>39.656842113000003</v>
      </c>
      <c r="E10" s="45"/>
    </row>
    <row r="12" spans="1:5">
      <c r="A12" s="36"/>
      <c r="B12" s="36"/>
      <c r="C12" s="36"/>
      <c r="D12" s="36"/>
    </row>
    <row r="13" spans="1:5">
      <c r="A13" s="36"/>
      <c r="B13" s="37"/>
      <c r="C13" s="37"/>
      <c r="D13" s="37"/>
    </row>
    <row r="14" spans="1:5">
      <c r="A14" s="36"/>
      <c r="B14" s="37"/>
      <c r="C14" s="37"/>
      <c r="D14" s="37"/>
    </row>
    <row r="15" spans="1:5">
      <c r="A15" s="36"/>
      <c r="B15" s="37"/>
      <c r="C15" s="37"/>
      <c r="D15" s="37"/>
    </row>
    <row r="16" spans="1:5">
      <c r="A16" s="36"/>
      <c r="B16" s="37"/>
      <c r="C16" s="37"/>
      <c r="D16" s="37"/>
    </row>
    <row r="17" spans="1:4">
      <c r="A17" s="36"/>
      <c r="B17" s="37"/>
      <c r="C17" s="37"/>
      <c r="D17" s="37"/>
    </row>
    <row r="18" spans="1:4">
      <c r="A18" s="36"/>
      <c r="B18" s="37"/>
      <c r="C18" s="37"/>
      <c r="D18" s="37"/>
    </row>
    <row r="19" spans="1:4">
      <c r="A19" s="36"/>
      <c r="B19" s="37"/>
      <c r="C19" s="37"/>
      <c r="D19" s="37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B84B-E57E-4D95-AC99-453B0C898EA5}">
  <dimension ref="A1:H27"/>
  <sheetViews>
    <sheetView showGridLines="0" zoomScale="70" zoomScaleNormal="70" workbookViewId="0">
      <selection activeCell="H10" sqref="H10"/>
    </sheetView>
  </sheetViews>
  <sheetFormatPr baseColWidth="10" defaultRowHeight="15"/>
  <cols>
    <col min="1" max="1" width="4.28515625" customWidth="1"/>
    <col min="2" max="2" width="19.85546875" customWidth="1"/>
    <col min="3" max="3" width="20.28515625" customWidth="1"/>
    <col min="4" max="4" width="19.140625" customWidth="1"/>
    <col min="5" max="5" width="26" customWidth="1"/>
    <col min="6" max="6" width="9.140625" customWidth="1"/>
    <col min="7" max="7" width="10.140625" customWidth="1"/>
    <col min="8" max="8" width="9" customWidth="1"/>
  </cols>
  <sheetData>
    <row r="1" spans="1:8" ht="21">
      <c r="A1" s="36"/>
      <c r="B1" s="59" t="s">
        <v>79</v>
      </c>
      <c r="C1" s="36"/>
      <c r="D1" s="36"/>
      <c r="E1" s="36"/>
      <c r="F1" s="36"/>
      <c r="G1" s="36"/>
      <c r="H1" s="36"/>
    </row>
    <row r="2" spans="1:8">
      <c r="A2" s="36"/>
      <c r="B2" s="36"/>
      <c r="C2" s="36"/>
      <c r="D2" s="36"/>
      <c r="E2" s="36"/>
      <c r="F2" s="60"/>
      <c r="G2" s="60"/>
      <c r="H2" s="60"/>
    </row>
    <row r="3" spans="1:8">
      <c r="A3" s="36"/>
      <c r="B3" s="36"/>
      <c r="C3" s="36"/>
      <c r="D3" s="36"/>
      <c r="E3" s="36"/>
      <c r="F3" s="36"/>
      <c r="G3" s="36"/>
      <c r="H3" s="36"/>
    </row>
    <row r="4" spans="1:8">
      <c r="A4" s="36"/>
      <c r="B4" s="36"/>
      <c r="C4" s="36"/>
      <c r="D4" s="36"/>
      <c r="E4" s="36"/>
      <c r="F4" s="36"/>
      <c r="G4" s="36"/>
      <c r="H4" s="36"/>
    </row>
    <row r="8" spans="1:8" ht="18.75">
      <c r="C8" s="65" t="s">
        <v>32</v>
      </c>
      <c r="D8" s="65" t="s">
        <v>3</v>
      </c>
      <c r="E8" s="65" t="s">
        <v>42</v>
      </c>
    </row>
    <row r="9" spans="1:8" ht="38.25">
      <c r="B9" s="64" t="s">
        <v>8</v>
      </c>
      <c r="C9" s="61" t="s">
        <v>6</v>
      </c>
      <c r="D9" s="61" t="s">
        <v>53</v>
      </c>
      <c r="E9" s="61" t="s">
        <v>54</v>
      </c>
    </row>
    <row r="10" spans="1:8">
      <c r="B10" s="62" t="s">
        <v>9</v>
      </c>
      <c r="C10" s="63">
        <v>9.9516040889539498E-2</v>
      </c>
      <c r="D10" s="63">
        <v>3.457546564837468E-2</v>
      </c>
      <c r="E10" s="63">
        <v>0.16673666351332961</v>
      </c>
    </row>
    <row r="11" spans="1:8">
      <c r="B11" s="62" t="s">
        <v>10</v>
      </c>
      <c r="C11" s="63">
        <v>0.44254401008289174</v>
      </c>
      <c r="D11" s="63">
        <v>0.43718395157627954</v>
      </c>
      <c r="E11" s="63">
        <v>0.44809225890539406</v>
      </c>
    </row>
    <row r="12" spans="1:8">
      <c r="B12" s="62" t="s">
        <v>11</v>
      </c>
      <c r="C12" s="63">
        <v>0.27622758058189972</v>
      </c>
      <c r="D12" s="63">
        <v>0.31938182965065581</v>
      </c>
      <c r="E12" s="63">
        <v>0.23155819660291249</v>
      </c>
    </row>
    <row r="13" spans="1:8">
      <c r="B13" s="62" t="s">
        <v>12</v>
      </c>
      <c r="C13" s="63">
        <v>0.18171236844566907</v>
      </c>
      <c r="D13" s="63">
        <v>0.20885875312468996</v>
      </c>
      <c r="E13" s="63">
        <v>0.15361288097836387</v>
      </c>
    </row>
    <row r="22" spans="2:5" ht="18.75">
      <c r="C22" s="65" t="s">
        <v>32</v>
      </c>
      <c r="D22" s="65" t="s">
        <v>3</v>
      </c>
      <c r="E22" s="65" t="s">
        <v>42</v>
      </c>
    </row>
    <row r="23" spans="2:5" ht="37.5" customHeight="1">
      <c r="B23" s="64" t="s">
        <v>8</v>
      </c>
      <c r="C23" s="61" t="s">
        <v>7</v>
      </c>
      <c r="D23" s="61" t="s">
        <v>5</v>
      </c>
      <c r="E23" s="61" t="s">
        <v>55</v>
      </c>
    </row>
    <row r="24" spans="2:5">
      <c r="B24" s="62" t="s">
        <v>9</v>
      </c>
      <c r="C24" s="63">
        <v>7.1782677208076212E-2</v>
      </c>
      <c r="D24" s="63">
        <v>6.1587249312952827E-2</v>
      </c>
      <c r="E24" s="63">
        <v>9.1485804187075567E-2</v>
      </c>
    </row>
    <row r="25" spans="2:5">
      <c r="B25" s="62" t="s">
        <v>10</v>
      </c>
      <c r="C25" s="63">
        <v>0.46396951142222498</v>
      </c>
      <c r="D25" s="63">
        <v>0.44299637738763087</v>
      </c>
      <c r="E25" s="63">
        <v>0.50450104450568067</v>
      </c>
    </row>
    <row r="26" spans="2:5">
      <c r="B26" s="62" t="s">
        <v>11</v>
      </c>
      <c r="C26" s="63">
        <v>0.25270757785031767</v>
      </c>
      <c r="D26" s="63">
        <v>0.26392477117354474</v>
      </c>
      <c r="E26" s="63">
        <v>0.23102984282349842</v>
      </c>
    </row>
    <row r="27" spans="2:5">
      <c r="B27" s="62" t="s">
        <v>12</v>
      </c>
      <c r="C27" s="63">
        <v>0.21154023351938114</v>
      </c>
      <c r="D27" s="63">
        <v>0.23149160212587158</v>
      </c>
      <c r="E27" s="63">
        <v>0.17298330848374535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27C6-32CB-4EDF-8154-10EC1F0611B8}">
  <dimension ref="B1:H8"/>
  <sheetViews>
    <sheetView showGridLines="0" workbookViewId="0">
      <selection activeCell="B13" sqref="B13"/>
    </sheetView>
  </sheetViews>
  <sheetFormatPr baseColWidth="10" defaultRowHeight="15"/>
  <cols>
    <col min="1" max="1" width="2.140625" customWidth="1"/>
    <col min="2" max="2" width="15.140625" customWidth="1"/>
    <col min="3" max="3" width="9.7109375" bestFit="1" customWidth="1"/>
    <col min="4" max="4" width="10.140625" customWidth="1"/>
    <col min="5" max="5" width="11" customWidth="1"/>
    <col min="6" max="6" width="9.140625" customWidth="1"/>
    <col min="7" max="7" width="10.140625" customWidth="1"/>
    <col min="8" max="8" width="9" customWidth="1"/>
  </cols>
  <sheetData>
    <row r="1" spans="2:8">
      <c r="B1" s="3" t="s">
        <v>80</v>
      </c>
    </row>
    <row r="2" spans="2:8">
      <c r="B2" s="67"/>
      <c r="C2" s="67"/>
      <c r="D2" s="67"/>
      <c r="E2" s="67"/>
      <c r="F2" s="66"/>
      <c r="G2" s="66"/>
      <c r="H2" s="66"/>
    </row>
    <row r="3" spans="2:8" ht="25.5">
      <c r="B3" s="69"/>
      <c r="C3" s="69" t="s">
        <v>32</v>
      </c>
      <c r="D3" s="69" t="s">
        <v>33</v>
      </c>
      <c r="E3" s="69" t="s">
        <v>42</v>
      </c>
      <c r="F3" s="36"/>
      <c r="G3" s="36"/>
      <c r="H3" s="36"/>
    </row>
    <row r="4" spans="2:8" ht="25.5">
      <c r="B4" s="69" t="s">
        <v>51</v>
      </c>
      <c r="C4" s="70">
        <v>0.44864068046390493</v>
      </c>
      <c r="D4" s="70">
        <v>0.45977690177563857</v>
      </c>
      <c r="E4" s="70">
        <v>0.4371134692023616</v>
      </c>
      <c r="F4" s="36"/>
      <c r="G4" s="36"/>
      <c r="H4" s="36"/>
    </row>
    <row r="5" spans="2:8" ht="26.25" customHeight="1">
      <c r="B5" s="69" t="s">
        <v>7</v>
      </c>
      <c r="C5" s="70">
        <v>0.49759609650413172</v>
      </c>
      <c r="D5" s="70">
        <v>0.50834059672423437</v>
      </c>
      <c r="E5" s="70">
        <v>0.47685761783795944</v>
      </c>
      <c r="F5" s="36"/>
      <c r="G5" s="36"/>
      <c r="H5" s="36"/>
    </row>
    <row r="6" spans="2:8">
      <c r="B6" s="68"/>
      <c r="C6" s="68"/>
      <c r="D6" s="68"/>
      <c r="E6" s="68"/>
      <c r="F6" s="36"/>
      <c r="G6" s="36"/>
      <c r="H6" s="36"/>
    </row>
    <row r="7" spans="2:8">
      <c r="B7" s="36"/>
      <c r="C7" s="36"/>
      <c r="D7" s="36"/>
      <c r="E7" s="36"/>
      <c r="F7" s="36"/>
      <c r="G7" s="36"/>
      <c r="H7" s="36"/>
    </row>
    <row r="8" spans="2:8">
      <c r="B8" s="36"/>
      <c r="C8" s="36"/>
      <c r="D8" s="36"/>
      <c r="E8" s="36"/>
      <c r="F8" s="36"/>
      <c r="G8" s="36"/>
      <c r="H8" s="3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B478-192B-45C3-9E25-AA6BF6E29F28}">
  <dimension ref="A1:V33"/>
  <sheetViews>
    <sheetView showGridLines="0" workbookViewId="0">
      <selection activeCell="B2" sqref="B2"/>
    </sheetView>
  </sheetViews>
  <sheetFormatPr baseColWidth="10" defaultRowHeight="15"/>
  <cols>
    <col min="1" max="1" width="3.140625" customWidth="1"/>
    <col min="2" max="2" width="5" bestFit="1" customWidth="1"/>
    <col min="3" max="3" width="5.28515625" customWidth="1"/>
    <col min="4" max="4" width="17.140625" style="17" customWidth="1"/>
    <col min="5" max="5" width="14.140625" bestFit="1" customWidth="1"/>
    <col min="20" max="20" width="18.5703125" bestFit="1" customWidth="1"/>
  </cols>
  <sheetData>
    <row r="1" spans="1:22">
      <c r="B1" s="50" t="s">
        <v>81</v>
      </c>
      <c r="C1" s="50"/>
      <c r="D1" s="50"/>
      <c r="E1" s="50"/>
      <c r="S1" s="72"/>
      <c r="T1" s="72"/>
      <c r="U1" s="72"/>
      <c r="V1" s="72"/>
    </row>
    <row r="2" spans="1:22">
      <c r="O2" s="40"/>
      <c r="P2" s="40" t="s">
        <v>71</v>
      </c>
      <c r="Q2" s="40"/>
      <c r="R2" s="40"/>
      <c r="S2" s="72"/>
      <c r="T2" s="72" t="s">
        <v>72</v>
      </c>
      <c r="U2" s="72"/>
      <c r="V2" s="72"/>
    </row>
    <row r="3" spans="1:22" ht="50.25" customHeight="1">
      <c r="B3" s="57"/>
      <c r="C3" s="57"/>
      <c r="D3" s="58" t="s">
        <v>51</v>
      </c>
      <c r="E3" s="58" t="s">
        <v>7</v>
      </c>
      <c r="O3" s="40"/>
      <c r="P3" s="40"/>
      <c r="Q3" s="40" t="s">
        <v>69</v>
      </c>
      <c r="R3" s="40" t="s">
        <v>70</v>
      </c>
      <c r="S3" s="72"/>
      <c r="T3" s="73" t="s">
        <v>69</v>
      </c>
      <c r="U3" s="73" t="s">
        <v>70</v>
      </c>
      <c r="V3" s="72"/>
    </row>
    <row r="4" spans="1:22">
      <c r="A4" s="17"/>
      <c r="B4" s="77">
        <v>2019</v>
      </c>
      <c r="C4" s="57" t="s">
        <v>35</v>
      </c>
      <c r="D4" s="55">
        <v>2071.0363262000001</v>
      </c>
      <c r="E4" s="57"/>
      <c r="O4" s="40"/>
      <c r="P4" s="40" t="s">
        <v>59</v>
      </c>
      <c r="Q4" s="40">
        <v>30726</v>
      </c>
      <c r="R4" s="40"/>
      <c r="S4" s="72"/>
      <c r="T4" s="74">
        <f>SUMPRODUCT(D4:D16,Q4:Q16)/SUM(Q4:Q16)</f>
        <v>2119.7769386850937</v>
      </c>
      <c r="U4" s="75">
        <f>SUMPRODUCT(E14:E27,R14:R27)/SUM(R14:R27)</f>
        <v>1235.3259869144056</v>
      </c>
      <c r="V4" s="72"/>
    </row>
    <row r="5" spans="1:22">
      <c r="A5" s="17"/>
      <c r="B5" s="78"/>
      <c r="C5" s="57"/>
      <c r="D5" s="55">
        <v>1627.0754122000001</v>
      </c>
      <c r="E5" s="57"/>
      <c r="O5" s="40"/>
      <c r="P5" s="40" t="s">
        <v>60</v>
      </c>
      <c r="Q5" s="40">
        <v>27014</v>
      </c>
      <c r="R5" s="40"/>
      <c r="S5" s="72"/>
      <c r="T5" s="73"/>
      <c r="U5" s="73"/>
      <c r="V5" s="72"/>
    </row>
    <row r="6" spans="1:22">
      <c r="A6" s="17"/>
      <c r="B6" s="78"/>
      <c r="C6" s="57" t="s">
        <v>36</v>
      </c>
      <c r="D6" s="55">
        <v>1605.3450241999999</v>
      </c>
      <c r="E6" s="57"/>
      <c r="O6" s="40"/>
      <c r="P6" s="40" t="s">
        <v>36</v>
      </c>
      <c r="Q6" s="40">
        <v>38210</v>
      </c>
      <c r="R6" s="40"/>
      <c r="S6" s="72"/>
      <c r="T6" s="72"/>
      <c r="U6" s="72"/>
      <c r="V6" s="72"/>
    </row>
    <row r="7" spans="1:22">
      <c r="A7" s="17"/>
      <c r="B7" s="78"/>
      <c r="C7" s="57"/>
      <c r="D7" s="55">
        <v>1558.0094925999999</v>
      </c>
      <c r="E7" s="57"/>
      <c r="O7" s="40"/>
      <c r="P7" s="40" t="s">
        <v>61</v>
      </c>
      <c r="Q7" s="40">
        <v>39931</v>
      </c>
      <c r="R7" s="40"/>
      <c r="S7" s="72"/>
      <c r="T7" s="72"/>
      <c r="U7" s="72"/>
      <c r="V7" s="72"/>
    </row>
    <row r="8" spans="1:22">
      <c r="A8" s="17"/>
      <c r="B8" s="78"/>
      <c r="C8" s="57" t="s">
        <v>37</v>
      </c>
      <c r="D8" s="55">
        <v>1539.3026858000001</v>
      </c>
      <c r="E8" s="57"/>
      <c r="O8" s="40"/>
      <c r="P8" s="40" t="s">
        <v>37</v>
      </c>
      <c r="Q8" s="40">
        <v>35871</v>
      </c>
      <c r="R8" s="40"/>
      <c r="S8" s="40"/>
    </row>
    <row r="9" spans="1:22">
      <c r="A9" s="17"/>
      <c r="B9" s="78"/>
      <c r="C9" s="57"/>
      <c r="D9" s="55">
        <v>1550.5713169000001</v>
      </c>
      <c r="E9" s="57"/>
      <c r="O9" s="40"/>
      <c r="P9" s="40" t="s">
        <v>62</v>
      </c>
      <c r="Q9" s="40">
        <v>40474</v>
      </c>
      <c r="R9" s="40"/>
      <c r="S9" s="40"/>
    </row>
    <row r="10" spans="1:22">
      <c r="A10" s="17"/>
      <c r="B10" s="78"/>
      <c r="C10" s="57" t="s">
        <v>38</v>
      </c>
      <c r="D10" s="55">
        <v>1444.3115399999999</v>
      </c>
      <c r="E10" s="57"/>
      <c r="O10" s="40">
        <v>2019</v>
      </c>
      <c r="P10" s="40" t="s">
        <v>63</v>
      </c>
      <c r="Q10" s="40">
        <v>28134</v>
      </c>
      <c r="R10" s="40"/>
      <c r="S10" s="40"/>
    </row>
    <row r="11" spans="1:22">
      <c r="A11" s="17"/>
      <c r="B11" s="78"/>
      <c r="C11" s="57"/>
      <c r="D11" s="55">
        <v>1909.0912828</v>
      </c>
      <c r="E11" s="57"/>
      <c r="O11" s="40"/>
      <c r="P11" s="40" t="s">
        <v>64</v>
      </c>
      <c r="Q11" s="40">
        <v>16730</v>
      </c>
      <c r="R11" s="40"/>
      <c r="S11" s="40"/>
    </row>
    <row r="12" spans="1:22">
      <c r="A12" s="17"/>
      <c r="B12" s="78"/>
      <c r="C12" s="57" t="s">
        <v>39</v>
      </c>
      <c r="D12" s="55">
        <v>2976.6064227000002</v>
      </c>
      <c r="E12" s="57"/>
      <c r="O12" s="40"/>
      <c r="P12" s="40" t="s">
        <v>65</v>
      </c>
      <c r="Q12" s="40">
        <v>76207</v>
      </c>
      <c r="R12" s="40"/>
      <c r="S12" s="40"/>
    </row>
    <row r="13" spans="1:22">
      <c r="A13" s="17"/>
      <c r="B13" s="78"/>
      <c r="C13" s="57"/>
      <c r="D13" s="55">
        <v>2490.1888709</v>
      </c>
      <c r="E13" s="57"/>
      <c r="O13" s="40"/>
      <c r="P13" s="40" t="s">
        <v>66</v>
      </c>
      <c r="Q13" s="40">
        <v>56587</v>
      </c>
      <c r="R13" s="40"/>
      <c r="S13" s="40"/>
    </row>
    <row r="14" spans="1:22">
      <c r="A14" s="17"/>
      <c r="B14" s="78"/>
      <c r="C14" s="57" t="s">
        <v>40</v>
      </c>
      <c r="D14" s="55">
        <v>2279.5902565000001</v>
      </c>
      <c r="E14" s="55">
        <v>1298.7388430999999</v>
      </c>
      <c r="O14" s="40"/>
      <c r="P14" s="40" t="s">
        <v>67</v>
      </c>
      <c r="Q14" s="40">
        <v>57784</v>
      </c>
      <c r="R14" s="40">
        <v>8764</v>
      </c>
      <c r="S14" s="40"/>
    </row>
    <row r="15" spans="1:22">
      <c r="A15" s="17"/>
      <c r="B15" s="79"/>
      <c r="C15" s="57"/>
      <c r="D15" s="55">
        <v>2536.2967896999999</v>
      </c>
      <c r="E15" s="55">
        <v>1250.2714756</v>
      </c>
      <c r="O15" s="40"/>
      <c r="P15" s="40" t="s">
        <v>68</v>
      </c>
      <c r="Q15" s="40">
        <v>41706</v>
      </c>
      <c r="R15" s="40">
        <v>36457</v>
      </c>
      <c r="S15" s="40"/>
    </row>
    <row r="16" spans="1:22">
      <c r="A16" s="17"/>
      <c r="B16" s="77">
        <v>2020</v>
      </c>
      <c r="C16" s="57" t="s">
        <v>35</v>
      </c>
      <c r="D16" s="55">
        <v>2872.6067508000001</v>
      </c>
      <c r="E16" s="55">
        <v>1163.7950312999999</v>
      </c>
      <c r="O16" s="40"/>
      <c r="P16" s="40" t="s">
        <v>59</v>
      </c>
      <c r="Q16" s="40">
        <v>13843</v>
      </c>
      <c r="R16" s="40">
        <v>54823</v>
      </c>
      <c r="S16" s="40"/>
    </row>
    <row r="17" spans="1:19">
      <c r="A17" s="17"/>
      <c r="B17" s="78"/>
      <c r="C17" s="57"/>
      <c r="D17" s="55"/>
      <c r="E17" s="55">
        <v>1166.0582522</v>
      </c>
      <c r="O17" s="40"/>
      <c r="P17" s="40" t="s">
        <v>60</v>
      </c>
      <c r="Q17" s="40"/>
      <c r="R17" s="40">
        <v>47991</v>
      </c>
      <c r="S17" s="40"/>
    </row>
    <row r="18" spans="1:19">
      <c r="A18" s="17"/>
      <c r="B18" s="78"/>
      <c r="C18" s="57" t="s">
        <v>36</v>
      </c>
      <c r="D18" s="55"/>
      <c r="E18" s="55">
        <v>1239.4553289999999</v>
      </c>
      <c r="O18" s="40"/>
      <c r="P18" s="40" t="s">
        <v>36</v>
      </c>
      <c r="Q18" s="40"/>
      <c r="R18" s="40">
        <v>33526</v>
      </c>
      <c r="S18" s="40"/>
    </row>
    <row r="19" spans="1:19">
      <c r="A19" s="17"/>
      <c r="B19" s="78"/>
      <c r="C19" s="57"/>
      <c r="D19" s="55"/>
      <c r="E19" s="55">
        <v>1163.2136370999999</v>
      </c>
      <c r="O19" s="40"/>
      <c r="P19" s="40" t="s">
        <v>61</v>
      </c>
      <c r="Q19" s="40"/>
      <c r="R19" s="40">
        <v>30111</v>
      </c>
      <c r="S19" s="40"/>
    </row>
    <row r="20" spans="1:19">
      <c r="A20" s="17"/>
      <c r="B20" s="78"/>
      <c r="C20" s="57" t="s">
        <v>37</v>
      </c>
      <c r="D20" s="55"/>
      <c r="E20" s="55">
        <v>1121.4245731999999</v>
      </c>
      <c r="O20" s="40"/>
      <c r="P20" s="40" t="s">
        <v>37</v>
      </c>
      <c r="Q20" s="40"/>
      <c r="R20" s="40">
        <v>43293</v>
      </c>
      <c r="S20" s="40"/>
    </row>
    <row r="21" spans="1:19">
      <c r="A21" s="17"/>
      <c r="B21" s="78"/>
      <c r="C21" s="57"/>
      <c r="D21" s="55"/>
      <c r="E21" s="55">
        <v>1108.3024994</v>
      </c>
      <c r="O21" s="40">
        <v>2020</v>
      </c>
      <c r="P21" s="40" t="s">
        <v>62</v>
      </c>
      <c r="Q21" s="40"/>
      <c r="R21" s="40">
        <v>75703</v>
      </c>
      <c r="S21" s="40"/>
    </row>
    <row r="22" spans="1:19">
      <c r="A22" s="17"/>
      <c r="B22" s="78"/>
      <c r="C22" s="57" t="s">
        <v>38</v>
      </c>
      <c r="D22" s="55"/>
      <c r="E22" s="55">
        <v>1202.0958635</v>
      </c>
      <c r="O22" s="40"/>
      <c r="P22" s="40" t="s">
        <v>63</v>
      </c>
      <c r="Q22" s="40"/>
      <c r="R22" s="40">
        <v>94077</v>
      </c>
      <c r="S22" s="40"/>
    </row>
    <row r="23" spans="1:19">
      <c r="A23" s="17"/>
      <c r="B23" s="78"/>
      <c r="C23" s="57"/>
      <c r="D23" s="55"/>
      <c r="E23" s="55">
        <v>1248.099602</v>
      </c>
      <c r="O23" s="40"/>
      <c r="P23" s="40" t="s">
        <v>64</v>
      </c>
      <c r="Q23" s="40"/>
      <c r="R23" s="40">
        <v>74058</v>
      </c>
      <c r="S23" s="40"/>
    </row>
    <row r="24" spans="1:19">
      <c r="A24" s="17"/>
      <c r="B24" s="78"/>
      <c r="C24" s="57" t="s">
        <v>39</v>
      </c>
      <c r="D24" s="55"/>
      <c r="E24" s="55">
        <v>1281.2016271</v>
      </c>
      <c r="K24" s="39"/>
      <c r="O24" s="40"/>
      <c r="P24" s="40" t="s">
        <v>65</v>
      </c>
      <c r="Q24" s="40"/>
      <c r="R24" s="40">
        <v>140825</v>
      </c>
      <c r="S24" s="40"/>
    </row>
    <row r="25" spans="1:19">
      <c r="A25" s="17"/>
      <c r="B25" s="78"/>
      <c r="C25" s="57"/>
      <c r="D25" s="55"/>
      <c r="E25" s="55">
        <v>1275.7273028</v>
      </c>
      <c r="K25" s="39"/>
      <c r="O25" s="40"/>
      <c r="P25" s="40" t="s">
        <v>66</v>
      </c>
      <c r="Q25" s="40"/>
      <c r="R25" s="40">
        <v>141978</v>
      </c>
      <c r="S25" s="40"/>
    </row>
    <row r="26" spans="1:19">
      <c r="A26" s="17"/>
      <c r="B26" s="78"/>
      <c r="C26" s="57" t="s">
        <v>40</v>
      </c>
      <c r="D26" s="55"/>
      <c r="E26" s="55">
        <v>1266.9202969999999</v>
      </c>
      <c r="K26" s="39"/>
      <c r="O26" s="40"/>
      <c r="P26" s="40" t="s">
        <v>67</v>
      </c>
      <c r="Q26" s="40"/>
      <c r="R26" s="40">
        <v>141878</v>
      </c>
      <c r="S26" s="40"/>
    </row>
    <row r="27" spans="1:19">
      <c r="A27" s="17"/>
      <c r="B27" s="79"/>
      <c r="C27" s="76"/>
      <c r="D27" s="55"/>
      <c r="E27" s="55">
        <v>1302.2198651000001</v>
      </c>
      <c r="K27" s="39"/>
      <c r="O27" s="40"/>
      <c r="P27" s="40" t="s">
        <v>68</v>
      </c>
      <c r="Q27" s="40"/>
      <c r="R27" s="40">
        <v>122977</v>
      </c>
      <c r="S27" s="40"/>
    </row>
    <row r="28" spans="1:19">
      <c r="A28" s="17"/>
      <c r="B28" s="17"/>
      <c r="C28" s="17"/>
      <c r="E28" s="17"/>
      <c r="K28" s="39"/>
      <c r="O28" s="40"/>
      <c r="P28" s="40"/>
      <c r="Q28" s="40"/>
      <c r="R28" s="40"/>
      <c r="S28" s="40"/>
    </row>
    <row r="29" spans="1:19">
      <c r="A29" s="17"/>
      <c r="B29" s="17"/>
      <c r="C29" s="17"/>
      <c r="K29" s="39"/>
      <c r="O29" s="40"/>
      <c r="P29" s="40"/>
      <c r="Q29" s="40"/>
      <c r="R29" s="40"/>
      <c r="S29" s="40"/>
    </row>
    <row r="30" spans="1:19" s="17" customFormat="1">
      <c r="A30"/>
      <c r="F30"/>
      <c r="G30"/>
      <c r="H30"/>
      <c r="I30"/>
      <c r="J30"/>
      <c r="K30"/>
      <c r="L30"/>
      <c r="O30" s="71"/>
      <c r="P30" s="71"/>
      <c r="Q30" s="71"/>
      <c r="R30" s="71"/>
      <c r="S30" s="71"/>
    </row>
    <row r="31" spans="1:19" s="17" customFormat="1">
      <c r="A31"/>
      <c r="E31"/>
      <c r="F31"/>
      <c r="G31"/>
      <c r="H31"/>
      <c r="I31"/>
      <c r="J31"/>
      <c r="K31"/>
      <c r="L31"/>
    </row>
    <row r="32" spans="1:19" s="17" customFormat="1">
      <c r="A32"/>
      <c r="E32"/>
      <c r="F32"/>
      <c r="G32"/>
      <c r="H32"/>
      <c r="I32"/>
      <c r="J32"/>
      <c r="K32"/>
      <c r="L32"/>
    </row>
    <row r="33" spans="1:12" s="17" customFormat="1">
      <c r="A33"/>
      <c r="E33"/>
      <c r="F33"/>
      <c r="G33"/>
      <c r="H33"/>
      <c r="I33"/>
      <c r="J33"/>
      <c r="K33"/>
      <c r="L33"/>
    </row>
  </sheetData>
  <mergeCells count="3">
    <mergeCell ref="B1:E1"/>
    <mergeCell ref="B16:B27"/>
    <mergeCell ref="B4:B15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6C71-4234-45A4-97A3-1A24803379C8}">
  <dimension ref="A1:Y21"/>
  <sheetViews>
    <sheetView showGridLines="0" workbookViewId="0">
      <selection activeCell="C17" sqref="C17"/>
    </sheetView>
  </sheetViews>
  <sheetFormatPr baseColWidth="10" defaultRowHeight="15"/>
  <cols>
    <col min="1" max="1" width="2.85546875" style="26" customWidth="1"/>
    <col min="2" max="2" width="15.140625" customWidth="1"/>
    <col min="3" max="3" width="11.42578125" customWidth="1"/>
    <col min="4" max="4" width="13.5703125" customWidth="1"/>
    <col min="6" max="6" width="66.5703125" customWidth="1"/>
  </cols>
  <sheetData>
    <row r="1" spans="1:25">
      <c r="B1" s="3" t="s">
        <v>77</v>
      </c>
    </row>
    <row r="3" spans="1:25" s="19" customFormat="1">
      <c r="A3" s="26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>
      <c r="B4" s="67"/>
      <c r="C4" s="81"/>
      <c r="D4" s="81"/>
    </row>
    <row r="5" spans="1:25" ht="38.25">
      <c r="B5" s="69" t="s">
        <v>18</v>
      </c>
      <c r="C5" s="69" t="s">
        <v>5</v>
      </c>
      <c r="D5" s="69" t="s">
        <v>52</v>
      </c>
    </row>
    <row r="6" spans="1:25" s="19" customFormat="1">
      <c r="A6" s="26"/>
      <c r="B6" s="82" t="s">
        <v>74</v>
      </c>
      <c r="C6" s="80">
        <v>0.80990064690872454</v>
      </c>
      <c r="D6" s="80">
        <v>0.72200803509493106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19" customFormat="1">
      <c r="A7" s="26"/>
      <c r="B7" s="82" t="s">
        <v>73</v>
      </c>
      <c r="C7" s="80">
        <v>0.19009935309127551</v>
      </c>
      <c r="D7" s="80">
        <v>0.277991964905069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19" customFormat="1">
      <c r="A8" s="26"/>
      <c r="B8" s="43"/>
      <c r="C8" s="44"/>
      <c r="D8" s="44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19" customFormat="1">
      <c r="A9" s="26"/>
      <c r="B9" s="43"/>
      <c r="C9" s="44"/>
      <c r="D9" s="44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9" customFormat="1">
      <c r="A10" s="26"/>
      <c r="B10" s="2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3" spans="1:25">
      <c r="C13" s="21"/>
      <c r="D13" s="21"/>
    </row>
    <row r="14" spans="1:25" ht="36.75">
      <c r="C14" s="21"/>
      <c r="D14" s="21"/>
      <c r="F14" s="42" t="s">
        <v>76</v>
      </c>
    </row>
    <row r="15" spans="1:25" ht="24.75">
      <c r="F15" s="42" t="s">
        <v>75</v>
      </c>
    </row>
    <row r="17" spans="1:6">
      <c r="A17"/>
    </row>
    <row r="21" spans="1:6">
      <c r="F21" s="41"/>
    </row>
  </sheetData>
  <mergeCells count="1">
    <mergeCell ref="C4:D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432C-3B2E-485A-866A-7FD9470A59E3}">
  <dimension ref="B1:D8"/>
  <sheetViews>
    <sheetView showGridLines="0" workbookViewId="0">
      <selection activeCell="B16" sqref="B16"/>
    </sheetView>
  </sheetViews>
  <sheetFormatPr baseColWidth="10" defaultRowHeight="15"/>
  <cols>
    <col min="1" max="1" width="4" customWidth="1"/>
    <col min="2" max="2" width="13.85546875" customWidth="1"/>
  </cols>
  <sheetData>
    <row r="1" spans="2:4">
      <c r="B1" s="3" t="s">
        <v>58</v>
      </c>
    </row>
    <row r="2" spans="2:4" ht="27.75" customHeight="1"/>
    <row r="3" spans="2:4" ht="38.25">
      <c r="B3" s="64" t="s">
        <v>13</v>
      </c>
      <c r="C3" s="61" t="s">
        <v>7</v>
      </c>
      <c r="D3" s="61" t="s">
        <v>51</v>
      </c>
    </row>
    <row r="4" spans="2:4" ht="25.5">
      <c r="B4" s="62" t="s">
        <v>14</v>
      </c>
      <c r="C4" s="83">
        <v>3.0572185713552648E-3</v>
      </c>
      <c r="D4" s="83">
        <v>1.9228877526022267E-3</v>
      </c>
    </row>
    <row r="5" spans="2:4">
      <c r="B5" s="62" t="s">
        <v>47</v>
      </c>
      <c r="C5" s="83">
        <v>0.17146787448926704</v>
      </c>
      <c r="D5" s="83">
        <v>8.665525924524306E-2</v>
      </c>
    </row>
    <row r="6" spans="2:4" ht="18" customHeight="1">
      <c r="B6" s="62" t="s">
        <v>15</v>
      </c>
      <c r="C6" s="83">
        <v>0.22637164083754793</v>
      </c>
      <c r="D6" s="83">
        <v>0.24967842224209089</v>
      </c>
    </row>
    <row r="7" spans="2:4" ht="25.5">
      <c r="B7" s="62" t="s">
        <v>16</v>
      </c>
      <c r="C7" s="83">
        <v>0.22033817714637316</v>
      </c>
      <c r="D7" s="83">
        <v>0.21283591796430787</v>
      </c>
    </row>
    <row r="8" spans="2:4" ht="25.5">
      <c r="B8" s="62" t="s">
        <v>17</v>
      </c>
      <c r="C8" s="83">
        <v>0.37876508895545657</v>
      </c>
      <c r="D8" s="83">
        <v>0.44890751279575597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CE8A-D215-4B45-93BD-7A286723B99D}">
  <dimension ref="A1:L88"/>
  <sheetViews>
    <sheetView showGridLines="0" workbookViewId="0">
      <selection activeCell="E29" sqref="E29"/>
    </sheetView>
  </sheetViews>
  <sheetFormatPr baseColWidth="10" defaultRowHeight="15"/>
  <cols>
    <col min="1" max="1" width="67.85546875" bestFit="1" customWidth="1"/>
    <col min="2" max="7" width="7.140625" customWidth="1"/>
    <col min="8" max="8" width="8.42578125" bestFit="1" customWidth="1"/>
    <col min="9" max="9" width="7.7109375" bestFit="1" customWidth="1"/>
    <col min="10" max="10" width="9.85546875" bestFit="1" customWidth="1"/>
    <col min="11" max="11" width="5" bestFit="1" customWidth="1"/>
    <col min="12" max="12" width="7.7109375" style="19" bestFit="1" customWidth="1"/>
    <col min="13" max="13" width="9.85546875" bestFit="1" customWidth="1"/>
    <col min="14" max="14" width="5" bestFit="1" customWidth="1"/>
    <col min="15" max="15" width="7.7109375" bestFit="1" customWidth="1"/>
    <col min="16" max="16" width="9.85546875" bestFit="1" customWidth="1"/>
    <col min="17" max="17" width="5" bestFit="1" customWidth="1"/>
    <col min="18" max="18" width="7.7109375" bestFit="1" customWidth="1"/>
    <col min="19" max="19" width="9.85546875" bestFit="1" customWidth="1"/>
    <col min="20" max="20" width="12.5703125" bestFit="1" customWidth="1"/>
  </cols>
  <sheetData>
    <row r="1" spans="1:10">
      <c r="A1" s="3" t="s">
        <v>34</v>
      </c>
    </row>
    <row r="2" spans="1:10">
      <c r="A2" s="3"/>
    </row>
    <row r="3" spans="1:10">
      <c r="A3" s="3"/>
    </row>
    <row r="4" spans="1:10">
      <c r="A4" s="84" t="s">
        <v>82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</v>
      </c>
    </row>
    <row r="5" spans="1:10">
      <c r="A5" s="27"/>
      <c r="B5" s="28"/>
      <c r="C5" s="28"/>
      <c r="D5" s="28"/>
      <c r="E5" s="28"/>
      <c r="F5" s="28"/>
      <c r="G5" s="28"/>
      <c r="H5" s="28"/>
    </row>
    <row r="6" spans="1:10">
      <c r="B6" s="21"/>
      <c r="C6" s="21"/>
      <c r="D6" s="21"/>
      <c r="E6" s="21"/>
      <c r="F6" s="21"/>
      <c r="G6" s="21"/>
      <c r="H6" s="21"/>
    </row>
    <row r="7" spans="1:10">
      <c r="A7" s="22" t="s">
        <v>27</v>
      </c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23">
        <v>2020</v>
      </c>
      <c r="H7" s="23" t="s">
        <v>2</v>
      </c>
    </row>
    <row r="8" spans="1:10">
      <c r="A8" s="22"/>
      <c r="B8" s="23"/>
      <c r="C8" s="23"/>
      <c r="D8" s="23"/>
      <c r="E8" s="23"/>
      <c r="F8" s="23"/>
      <c r="G8" s="23"/>
      <c r="H8" s="23"/>
    </row>
    <row r="9" spans="1:10">
      <c r="A9" s="24" t="s">
        <v>29</v>
      </c>
      <c r="B9" s="25">
        <v>2.5806802129740302E-2</v>
      </c>
      <c r="C9" s="25">
        <v>4.7629864050610378E-2</v>
      </c>
      <c r="D9" s="25">
        <v>3.997105948165753E-2</v>
      </c>
      <c r="E9" s="25">
        <v>3.7932551600130079E-2</v>
      </c>
      <c r="F9" s="25">
        <v>5.7426765492863734E-2</v>
      </c>
      <c r="G9" s="25">
        <v>4.9219690893502324E-2</v>
      </c>
      <c r="H9" s="25">
        <v>4.6158458801333922E-2</v>
      </c>
      <c r="I9" s="19"/>
      <c r="J9" s="19"/>
    </row>
    <row r="10" spans="1:10">
      <c r="A10" t="s">
        <v>30</v>
      </c>
      <c r="B10" s="19">
        <v>1.3759100293382592E-2</v>
      </c>
      <c r="C10" s="19">
        <v>3.2144095916607066E-2</v>
      </c>
      <c r="D10" s="19">
        <v>3.916266511454948E-2</v>
      </c>
      <c r="E10" s="19">
        <v>3.9768923235839852E-2</v>
      </c>
      <c r="F10" s="19">
        <v>4.796011353017314E-2</v>
      </c>
      <c r="G10" s="19">
        <v>7.9609883161062739E-2</v>
      </c>
      <c r="H10" s="19">
        <v>0.10180374098765921</v>
      </c>
      <c r="I10" s="19"/>
      <c r="J10" s="19"/>
    </row>
    <row r="11" spans="1:10">
      <c r="A11" s="24" t="s">
        <v>26</v>
      </c>
      <c r="B11" s="25">
        <v>3.5486616682965696E-2</v>
      </c>
      <c r="C11" s="25">
        <v>5.6414852831485986E-2</v>
      </c>
      <c r="D11" s="25">
        <v>5.1308790480347935E-2</v>
      </c>
      <c r="E11" s="25">
        <v>3.0357518602827246E-2</v>
      </c>
      <c r="F11" s="25">
        <v>3.7930454062650547E-2</v>
      </c>
      <c r="G11" s="25">
        <v>9.7325552451807393E-2</v>
      </c>
      <c r="H11" s="25">
        <v>0.11473286134925596</v>
      </c>
      <c r="I11" s="19"/>
      <c r="J11" s="19"/>
    </row>
    <row r="12" spans="1:10">
      <c r="A12" t="s">
        <v>31</v>
      </c>
      <c r="B12" s="19">
        <v>9.7477271904089242E-3</v>
      </c>
      <c r="C12" s="19">
        <v>2.7226712259387385E-3</v>
      </c>
      <c r="D12" s="19">
        <v>4.3802848781749691E-2</v>
      </c>
      <c r="E12" s="19">
        <v>2.6842588518851504E-2</v>
      </c>
      <c r="F12" s="19">
        <v>6.1071803771569864E-2</v>
      </c>
      <c r="G12" s="19">
        <v>0.12422842804235065</v>
      </c>
      <c r="H12" s="19">
        <v>0.11792907793394297</v>
      </c>
      <c r="I12" s="19"/>
      <c r="J12" s="19"/>
    </row>
    <row r="13" spans="1:10">
      <c r="A13" s="24" t="s">
        <v>25</v>
      </c>
      <c r="B13" s="25">
        <v>0.1685999130718244</v>
      </c>
      <c r="C13" s="25">
        <v>0.21856880193257475</v>
      </c>
      <c r="D13" s="25">
        <v>0.20340819065172755</v>
      </c>
      <c r="E13" s="25">
        <v>0.21541021864299786</v>
      </c>
      <c r="F13" s="25">
        <v>0.34176296803626466</v>
      </c>
      <c r="G13" s="25">
        <v>0.30348455096083493</v>
      </c>
      <c r="H13" s="25">
        <v>0.3126691802694439</v>
      </c>
      <c r="I13" s="19"/>
      <c r="J13" s="19"/>
    </row>
    <row r="15" spans="1:10">
      <c r="B15" s="19"/>
      <c r="C15" s="19"/>
      <c r="D15" s="19"/>
      <c r="E15" s="19"/>
      <c r="F15" s="19"/>
      <c r="G15" s="19"/>
      <c r="H15" s="19"/>
    </row>
    <row r="16" spans="1:10">
      <c r="A16" s="22" t="s">
        <v>3</v>
      </c>
      <c r="B16" s="23">
        <v>2015</v>
      </c>
      <c r="C16" s="23">
        <v>2016</v>
      </c>
      <c r="D16" s="23">
        <v>2017</v>
      </c>
      <c r="E16" s="23">
        <v>2018</v>
      </c>
      <c r="F16" s="23">
        <v>2019</v>
      </c>
      <c r="G16" s="23">
        <v>2020</v>
      </c>
      <c r="H16" s="23" t="s">
        <v>2</v>
      </c>
    </row>
    <row r="17" spans="1:10">
      <c r="A17" s="22"/>
      <c r="B17" s="23"/>
      <c r="C17" s="23"/>
      <c r="D17" s="23"/>
      <c r="E17" s="23"/>
      <c r="F17" s="23"/>
      <c r="G17" s="23"/>
      <c r="H17" s="23"/>
    </row>
    <row r="18" spans="1:10">
      <c r="A18" s="24" t="s">
        <v>28</v>
      </c>
      <c r="B18" s="25">
        <v>1.8710622989512152E-2</v>
      </c>
      <c r="C18" s="25">
        <v>3.2755980355916987E-2</v>
      </c>
      <c r="D18" s="25">
        <v>4.0395807786492002E-2</v>
      </c>
      <c r="E18" s="25">
        <v>3.8511285688538323E-2</v>
      </c>
      <c r="F18" s="25">
        <v>4.2817397448565581E-2</v>
      </c>
      <c r="G18" s="25">
        <v>2.874159697682797E-2</v>
      </c>
      <c r="H18" s="25">
        <v>2.5170420527249833E-2</v>
      </c>
      <c r="I18" s="19"/>
      <c r="J18" s="19"/>
    </row>
    <row r="19" spans="1:10">
      <c r="A19" t="s">
        <v>30</v>
      </c>
      <c r="B19" s="19">
        <v>6.1118830538477643E-2</v>
      </c>
      <c r="C19" s="19">
        <v>0.11363996409146115</v>
      </c>
      <c r="D19" s="19">
        <v>0.12059097021809438</v>
      </c>
      <c r="E19" s="19">
        <v>0.12349055903650223</v>
      </c>
      <c r="F19" s="19">
        <v>9.284969059303462E-2</v>
      </c>
      <c r="G19" s="19">
        <v>0.11981848703424064</v>
      </c>
      <c r="H19" s="19">
        <v>0.14472924682047247</v>
      </c>
      <c r="I19" s="19"/>
      <c r="J19" s="19"/>
    </row>
    <row r="20" spans="1:10">
      <c r="A20" s="24" t="s">
        <v>26</v>
      </c>
      <c r="B20" s="25">
        <v>0.49635494984487122</v>
      </c>
      <c r="C20" s="25">
        <v>0.40937846543803136</v>
      </c>
      <c r="D20" s="25">
        <v>0.38877260316601775</v>
      </c>
      <c r="E20" s="25">
        <v>0.38565355215588987</v>
      </c>
      <c r="F20" s="25">
        <v>0.27739259079341771</v>
      </c>
      <c r="G20" s="25">
        <v>0.20230570524072697</v>
      </c>
      <c r="H20" s="25">
        <v>0.21381030497152723</v>
      </c>
      <c r="I20" s="19"/>
      <c r="J20" s="19"/>
    </row>
    <row r="21" spans="1:10">
      <c r="A21" t="s">
        <v>31</v>
      </c>
      <c r="B21" s="19">
        <v>5.1449454670042062E-2</v>
      </c>
      <c r="C21" s="19">
        <v>3.8812905951312246E-2</v>
      </c>
      <c r="D21" s="19">
        <v>7.2267151732492624E-2</v>
      </c>
      <c r="E21" s="19">
        <v>8.6649067565705076E-2</v>
      </c>
      <c r="F21" s="19">
        <v>0.13829470116420925</v>
      </c>
      <c r="G21" s="19">
        <v>0.16154500647713074</v>
      </c>
      <c r="H21" s="19">
        <v>0.15071108116017515</v>
      </c>
      <c r="I21" s="19"/>
      <c r="J21" s="19"/>
    </row>
    <row r="22" spans="1:10">
      <c r="A22" s="24" t="s">
        <v>25</v>
      </c>
      <c r="B22" s="25">
        <v>7.3300721396349244E-2</v>
      </c>
      <c r="C22" s="25">
        <v>0.11938004963827428</v>
      </c>
      <c r="D22" s="25">
        <v>0.120176046293655</v>
      </c>
      <c r="E22" s="25">
        <v>0.11653838406327195</v>
      </c>
      <c r="F22" s="25">
        <v>0.17884329820648845</v>
      </c>
      <c r="G22" s="25">
        <v>0.21055197418345994</v>
      </c>
      <c r="H22" s="25">
        <v>0.2186577923594685</v>
      </c>
      <c r="I22" s="19"/>
      <c r="J22" s="19"/>
    </row>
    <row r="24" spans="1:10">
      <c r="B24" s="19"/>
      <c r="C24" s="19"/>
      <c r="D24" s="19"/>
      <c r="E24" s="19"/>
      <c r="F24" s="19"/>
      <c r="G24" s="19"/>
      <c r="H24" s="19"/>
    </row>
    <row r="25" spans="1:10">
      <c r="B25" s="19"/>
      <c r="C25" s="19"/>
      <c r="D25" s="19"/>
      <c r="E25" s="19"/>
      <c r="F25" s="19"/>
      <c r="G25" s="19"/>
      <c r="H25" s="19"/>
    </row>
    <row r="26" spans="1:10">
      <c r="B26" s="19"/>
      <c r="C26" s="19"/>
      <c r="D26" s="19"/>
      <c r="E26" s="19"/>
      <c r="F26" s="19"/>
      <c r="G26" s="19"/>
      <c r="H26" s="19"/>
    </row>
    <row r="27" spans="1:10">
      <c r="B27" s="19"/>
      <c r="C27" s="19"/>
      <c r="D27" s="19"/>
      <c r="E27" s="19"/>
      <c r="F27" s="19"/>
      <c r="G27" s="19"/>
      <c r="H27" s="19"/>
    </row>
    <row r="28" spans="1:10">
      <c r="B28" s="19"/>
      <c r="C28" s="19"/>
      <c r="D28" s="19"/>
      <c r="E28" s="19"/>
      <c r="F28" s="19"/>
      <c r="G28" s="19"/>
      <c r="H28" s="19"/>
    </row>
    <row r="29" spans="1:10">
      <c r="B29" s="19"/>
      <c r="C29" s="19"/>
      <c r="D29" s="19"/>
      <c r="E29" s="19"/>
      <c r="F29" s="19"/>
      <c r="G29" s="19"/>
      <c r="H29" s="19"/>
    </row>
    <row r="30" spans="1:10">
      <c r="B30" s="19"/>
      <c r="C30" s="19"/>
      <c r="D30" s="19"/>
      <c r="E30" s="19"/>
      <c r="F30" s="19"/>
      <c r="G30" s="19"/>
      <c r="H30" s="19"/>
    </row>
    <row r="31" spans="1:10">
      <c r="B31" s="19"/>
      <c r="C31" s="19"/>
      <c r="D31" s="19"/>
      <c r="E31" s="19"/>
      <c r="F31" s="19"/>
      <c r="G31" s="19"/>
      <c r="H31" s="19"/>
    </row>
    <row r="32" spans="1:10">
      <c r="B32" s="19"/>
      <c r="C32" s="19"/>
      <c r="D32" s="19"/>
      <c r="E32" s="19"/>
      <c r="F32" s="19"/>
      <c r="G32" s="19"/>
      <c r="H32" s="19"/>
    </row>
    <row r="33" spans="2:8">
      <c r="B33" s="19"/>
      <c r="C33" s="19"/>
      <c r="D33" s="19"/>
      <c r="E33" s="19"/>
      <c r="F33" s="19"/>
      <c r="G33" s="19"/>
      <c r="H33" s="19"/>
    </row>
    <row r="34" spans="2:8">
      <c r="B34" s="19"/>
      <c r="C34" s="19"/>
      <c r="D34" s="19"/>
      <c r="E34" s="19"/>
      <c r="F34" s="19"/>
      <c r="G34" s="19"/>
      <c r="H34" s="19"/>
    </row>
    <row r="35" spans="2:8">
      <c r="B35" s="19"/>
      <c r="C35" s="19"/>
      <c r="D35" s="19"/>
      <c r="E35" s="19"/>
      <c r="F35" s="19"/>
      <c r="G35" s="19"/>
      <c r="H35" s="19"/>
    </row>
    <row r="36" spans="2:8">
      <c r="B36" s="19"/>
      <c r="C36" s="19"/>
      <c r="D36" s="19"/>
      <c r="E36" s="19"/>
      <c r="F36" s="19"/>
      <c r="G36" s="19"/>
      <c r="H36" s="19"/>
    </row>
    <row r="37" spans="2:8">
      <c r="B37" s="19"/>
      <c r="C37" s="19"/>
      <c r="D37" s="19"/>
      <c r="E37" s="19"/>
      <c r="F37" s="19"/>
      <c r="G37" s="19"/>
      <c r="H37" s="19"/>
    </row>
    <row r="38" spans="2:8">
      <c r="B38" s="19"/>
      <c r="C38" s="19"/>
      <c r="D38" s="19"/>
      <c r="E38" s="19"/>
      <c r="F38" s="19"/>
      <c r="G38" s="19"/>
      <c r="H38" s="19"/>
    </row>
    <row r="39" spans="2:8">
      <c r="B39" s="19"/>
      <c r="C39" s="19"/>
      <c r="D39" s="19"/>
      <c r="E39" s="19"/>
      <c r="F39" s="19"/>
      <c r="G39" s="19"/>
      <c r="H39" s="19"/>
    </row>
    <row r="40" spans="2:8">
      <c r="B40" s="19"/>
      <c r="C40" s="19"/>
      <c r="D40" s="19"/>
      <c r="E40" s="19"/>
      <c r="F40" s="19"/>
      <c r="G40" s="19"/>
      <c r="H40" s="19"/>
    </row>
    <row r="41" spans="2:8">
      <c r="B41" s="19"/>
      <c r="C41" s="19"/>
      <c r="D41" s="19"/>
      <c r="E41" s="19"/>
      <c r="F41" s="19"/>
      <c r="G41" s="19"/>
      <c r="H41" s="19"/>
    </row>
    <row r="42" spans="2:8">
      <c r="B42" s="19"/>
      <c r="C42" s="19"/>
      <c r="D42" s="19"/>
      <c r="E42" s="19"/>
      <c r="F42" s="19"/>
      <c r="G42" s="19"/>
      <c r="H42" s="19"/>
    </row>
    <row r="43" spans="2:8">
      <c r="B43" s="19"/>
      <c r="C43" s="19"/>
      <c r="D43" s="19"/>
      <c r="E43" s="19"/>
      <c r="F43" s="19"/>
      <c r="G43" s="19"/>
      <c r="H43" s="19"/>
    </row>
    <row r="44" spans="2:8">
      <c r="B44" s="19"/>
      <c r="C44" s="19"/>
      <c r="D44" s="19"/>
      <c r="E44" s="19"/>
      <c r="F44" s="19"/>
      <c r="G44" s="19"/>
      <c r="H44" s="19"/>
    </row>
    <row r="45" spans="2:8">
      <c r="B45" s="19"/>
      <c r="C45" s="19"/>
      <c r="D45" s="19"/>
      <c r="E45" s="19"/>
      <c r="F45" s="19"/>
      <c r="G45" s="19"/>
      <c r="H45" s="19"/>
    </row>
    <row r="46" spans="2:8">
      <c r="B46" s="19"/>
      <c r="C46" s="19"/>
      <c r="D46" s="19"/>
      <c r="E46" s="19"/>
      <c r="F46" s="19"/>
      <c r="G46" s="19"/>
      <c r="H46" s="19"/>
    </row>
    <row r="47" spans="2:8">
      <c r="B47" s="19"/>
      <c r="C47" s="19"/>
      <c r="D47" s="19"/>
      <c r="E47" s="19"/>
      <c r="F47" s="19"/>
      <c r="G47" s="19"/>
      <c r="H47" s="19"/>
    </row>
    <row r="48" spans="2:8">
      <c r="B48" s="19"/>
      <c r="C48" s="19"/>
      <c r="D48" s="19"/>
      <c r="E48" s="19"/>
      <c r="F48" s="19"/>
      <c r="G48" s="19"/>
      <c r="H48" s="19"/>
    </row>
    <row r="49" spans="2:8">
      <c r="B49" s="19"/>
      <c r="C49" s="19"/>
      <c r="D49" s="19"/>
      <c r="E49" s="19"/>
      <c r="F49" s="19"/>
      <c r="G49" s="19"/>
      <c r="H49" s="19"/>
    </row>
    <row r="50" spans="2:8">
      <c r="B50" s="19"/>
      <c r="C50" s="19"/>
      <c r="D50" s="19"/>
      <c r="E50" s="19"/>
      <c r="F50" s="19"/>
      <c r="G50" s="19"/>
      <c r="H50" s="19"/>
    </row>
    <row r="51" spans="2:8">
      <c r="B51" s="19"/>
      <c r="C51" s="19"/>
      <c r="D51" s="19"/>
      <c r="E51" s="19"/>
      <c r="F51" s="19"/>
      <c r="G51" s="19"/>
      <c r="H51" s="19"/>
    </row>
    <row r="52" spans="2:8">
      <c r="B52" s="19"/>
      <c r="C52" s="19"/>
      <c r="D52" s="19"/>
      <c r="E52" s="19"/>
      <c r="F52" s="19"/>
      <c r="G52" s="19"/>
      <c r="H52" s="19"/>
    </row>
    <row r="53" spans="2:8">
      <c r="B53" s="19"/>
      <c r="C53" s="19"/>
      <c r="D53" s="19"/>
      <c r="E53" s="19"/>
      <c r="F53" s="19"/>
      <c r="G53" s="19"/>
      <c r="H53" s="19"/>
    </row>
    <row r="54" spans="2:8">
      <c r="B54" s="19"/>
      <c r="C54" s="19"/>
      <c r="D54" s="19"/>
      <c r="E54" s="19"/>
      <c r="F54" s="19"/>
      <c r="G54" s="19"/>
      <c r="H54" s="19"/>
    </row>
    <row r="55" spans="2:8">
      <c r="B55" s="19"/>
      <c r="C55" s="19"/>
      <c r="D55" s="19"/>
      <c r="E55" s="19"/>
      <c r="F55" s="19"/>
      <c r="G55" s="19"/>
      <c r="H55" s="19"/>
    </row>
    <row r="56" spans="2:8">
      <c r="B56" s="19"/>
      <c r="C56" s="19"/>
      <c r="D56" s="19"/>
      <c r="E56" s="19"/>
      <c r="F56" s="19"/>
      <c r="G56" s="19"/>
      <c r="H56" s="19"/>
    </row>
    <row r="57" spans="2:8">
      <c r="B57" s="19"/>
      <c r="C57" s="19"/>
      <c r="D57" s="19"/>
      <c r="E57" s="19"/>
      <c r="F57" s="19"/>
      <c r="G57" s="19"/>
      <c r="H57" s="19"/>
    </row>
    <row r="58" spans="2:8">
      <c r="B58" s="19"/>
      <c r="C58" s="19"/>
      <c r="D58" s="19"/>
      <c r="E58" s="19"/>
      <c r="F58" s="19"/>
      <c r="G58" s="19"/>
      <c r="H58" s="19"/>
    </row>
    <row r="59" spans="2:8">
      <c r="B59" s="19"/>
      <c r="C59" s="19"/>
      <c r="D59" s="19"/>
      <c r="E59" s="19"/>
      <c r="F59" s="19"/>
      <c r="G59" s="19"/>
      <c r="H59" s="19"/>
    </row>
    <row r="60" spans="2:8">
      <c r="B60" s="19"/>
      <c r="C60" s="19"/>
      <c r="D60" s="19"/>
      <c r="E60" s="19"/>
      <c r="F60" s="19"/>
      <c r="G60" s="19"/>
      <c r="H60" s="19"/>
    </row>
    <row r="61" spans="2:8">
      <c r="B61" s="19"/>
      <c r="C61" s="19"/>
      <c r="D61" s="19"/>
      <c r="E61" s="19"/>
      <c r="F61" s="19"/>
      <c r="G61" s="19"/>
      <c r="H61" s="19"/>
    </row>
    <row r="62" spans="2:8">
      <c r="B62" s="19"/>
      <c r="C62" s="19"/>
      <c r="D62" s="19"/>
      <c r="E62" s="19"/>
      <c r="F62" s="19"/>
      <c r="G62" s="19"/>
      <c r="H62" s="19"/>
    </row>
    <row r="63" spans="2:8">
      <c r="B63" s="19"/>
      <c r="C63" s="19"/>
      <c r="D63" s="19"/>
      <c r="E63" s="19"/>
      <c r="F63" s="19"/>
      <c r="G63" s="19"/>
      <c r="H63" s="19"/>
    </row>
    <row r="64" spans="2:8">
      <c r="B64" s="19"/>
      <c r="C64" s="19"/>
      <c r="D64" s="19"/>
      <c r="E64" s="19"/>
      <c r="F64" s="19"/>
      <c r="G64" s="19"/>
      <c r="H64" s="19"/>
    </row>
    <row r="65" spans="2:8">
      <c r="B65" s="19"/>
      <c r="C65" s="19"/>
      <c r="D65" s="19"/>
      <c r="E65" s="19"/>
      <c r="F65" s="19"/>
      <c r="G65" s="19"/>
      <c r="H65" s="19"/>
    </row>
    <row r="66" spans="2:8">
      <c r="B66" s="19"/>
      <c r="C66" s="19"/>
      <c r="D66" s="19"/>
      <c r="E66" s="19"/>
      <c r="F66" s="19"/>
      <c r="G66" s="19"/>
      <c r="H66" s="19"/>
    </row>
    <row r="67" spans="2:8">
      <c r="B67" s="19"/>
      <c r="C67" s="19"/>
      <c r="D67" s="19"/>
      <c r="E67" s="19"/>
      <c r="F67" s="19"/>
      <c r="G67" s="19"/>
      <c r="H67" s="19"/>
    </row>
    <row r="68" spans="2:8">
      <c r="B68" s="19"/>
      <c r="C68" s="19"/>
      <c r="D68" s="19"/>
      <c r="E68" s="19"/>
      <c r="F68" s="19"/>
      <c r="G68" s="19"/>
      <c r="H68" s="19"/>
    </row>
    <row r="69" spans="2:8">
      <c r="B69" s="19"/>
      <c r="C69" s="19"/>
      <c r="D69" s="19"/>
      <c r="E69" s="19"/>
      <c r="F69" s="19"/>
      <c r="G69" s="19"/>
      <c r="H69" s="19"/>
    </row>
    <row r="70" spans="2:8">
      <c r="B70" s="19"/>
      <c r="C70" s="19"/>
      <c r="D70" s="19"/>
      <c r="E70" s="19"/>
      <c r="F70" s="19"/>
      <c r="G70" s="19"/>
      <c r="H70" s="19"/>
    </row>
    <row r="71" spans="2:8">
      <c r="B71" s="19"/>
      <c r="C71" s="19"/>
      <c r="D71" s="19"/>
      <c r="E71" s="19"/>
      <c r="F71" s="19"/>
      <c r="G71" s="19"/>
      <c r="H71" s="19"/>
    </row>
    <row r="72" spans="2:8">
      <c r="B72" s="19"/>
      <c r="C72" s="19"/>
      <c r="D72" s="19"/>
      <c r="E72" s="19"/>
      <c r="F72" s="19"/>
      <c r="G72" s="19"/>
      <c r="H72" s="19"/>
    </row>
    <row r="73" spans="2:8">
      <c r="B73" s="19"/>
      <c r="C73" s="19"/>
      <c r="D73" s="19"/>
      <c r="E73" s="19"/>
      <c r="F73" s="19"/>
      <c r="G73" s="19"/>
      <c r="H73" s="19"/>
    </row>
    <row r="74" spans="2:8">
      <c r="B74" s="19"/>
      <c r="C74" s="19"/>
      <c r="D74" s="19"/>
      <c r="E74" s="19"/>
      <c r="F74" s="19"/>
      <c r="G74" s="19"/>
      <c r="H74" s="19"/>
    </row>
    <row r="75" spans="2:8">
      <c r="B75" s="19"/>
      <c r="C75" s="19"/>
      <c r="D75" s="19"/>
      <c r="E75" s="19"/>
      <c r="F75" s="19"/>
      <c r="G75" s="19"/>
      <c r="H75" s="19"/>
    </row>
    <row r="76" spans="2:8">
      <c r="B76" s="19"/>
      <c r="C76" s="19"/>
      <c r="D76" s="19"/>
      <c r="E76" s="19"/>
      <c r="F76" s="19"/>
      <c r="G76" s="19"/>
      <c r="H76" s="19"/>
    </row>
    <row r="77" spans="2:8">
      <c r="B77" s="19"/>
      <c r="C77" s="19"/>
      <c r="D77" s="19"/>
      <c r="E77" s="19"/>
      <c r="F77" s="19"/>
      <c r="G77" s="19"/>
      <c r="H77" s="19"/>
    </row>
    <row r="78" spans="2:8">
      <c r="B78" s="19"/>
      <c r="C78" s="19"/>
      <c r="D78" s="19"/>
      <c r="E78" s="19"/>
      <c r="F78" s="19"/>
      <c r="G78" s="19"/>
      <c r="H78" s="19"/>
    </row>
    <row r="79" spans="2:8">
      <c r="B79" s="19"/>
      <c r="C79" s="19"/>
      <c r="D79" s="19"/>
      <c r="E79" s="19"/>
      <c r="F79" s="19"/>
      <c r="G79" s="19"/>
      <c r="H79" s="19"/>
    </row>
    <row r="80" spans="2:8">
      <c r="B80" s="19"/>
      <c r="C80" s="19"/>
      <c r="D80" s="19"/>
      <c r="E80" s="19"/>
      <c r="F80" s="19"/>
      <c r="G80" s="19"/>
      <c r="H80" s="19"/>
    </row>
    <row r="81" spans="2:8">
      <c r="B81" s="19"/>
      <c r="C81" s="19"/>
      <c r="D81" s="19"/>
      <c r="E81" s="19"/>
      <c r="F81" s="19"/>
      <c r="G81" s="19"/>
      <c r="H81" s="19"/>
    </row>
    <row r="82" spans="2:8">
      <c r="B82" s="19"/>
      <c r="C82" s="19"/>
      <c r="D82" s="19"/>
      <c r="E82" s="19"/>
      <c r="F82" s="19"/>
      <c r="G82" s="19"/>
      <c r="H82" s="19"/>
    </row>
    <row r="83" spans="2:8">
      <c r="B83" s="19"/>
      <c r="C83" s="19"/>
      <c r="D83" s="19"/>
      <c r="E83" s="19"/>
      <c r="F83" s="19"/>
      <c r="G83" s="19"/>
      <c r="H83" s="19"/>
    </row>
    <row r="84" spans="2:8">
      <c r="B84" s="19"/>
      <c r="C84" s="19"/>
      <c r="D84" s="19"/>
      <c r="E84" s="19"/>
      <c r="F84" s="19"/>
      <c r="G84" s="19"/>
      <c r="H84" s="19"/>
    </row>
    <row r="85" spans="2:8">
      <c r="B85" s="19"/>
      <c r="C85" s="19"/>
      <c r="D85" s="19"/>
      <c r="E85" s="19"/>
      <c r="F85" s="19"/>
      <c r="G85" s="19"/>
      <c r="H85" s="19"/>
    </row>
    <row r="86" spans="2:8">
      <c r="B86" s="19"/>
      <c r="C86" s="19"/>
      <c r="D86" s="19"/>
      <c r="E86" s="19"/>
      <c r="F86" s="19"/>
      <c r="G86" s="19"/>
      <c r="H86" s="19"/>
    </row>
    <row r="87" spans="2:8">
      <c r="B87" s="19"/>
      <c r="C87" s="19"/>
      <c r="D87" s="19"/>
      <c r="E87" s="19"/>
      <c r="F87" s="19"/>
      <c r="G87" s="19"/>
      <c r="H87" s="19"/>
    </row>
    <row r="88" spans="2:8">
      <c r="B88" s="19"/>
      <c r="C88" s="19"/>
      <c r="D88" s="19"/>
      <c r="E88" s="19"/>
      <c r="F88" s="19"/>
      <c r="G88" s="19"/>
      <c r="H88" s="19"/>
    </row>
  </sheetData>
  <phoneticPr fontId="9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DE_salariés</vt:lpstr>
      <vt:lpstr>volume mensuel</vt:lpstr>
      <vt:lpstr>Age moyen</vt:lpstr>
      <vt:lpstr>Tranche age</vt:lpstr>
      <vt:lpstr>Part des femmes</vt:lpstr>
      <vt:lpstr>Coûts</vt:lpstr>
      <vt:lpstr>CSP</vt:lpstr>
      <vt:lpstr>Diplomes</vt:lpstr>
      <vt:lpstr>Domaines</vt:lpstr>
      <vt:lpstr>CSP!_Hlk81586858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Micallef, Philippe (Angers)</dc:creator>
  <cp:lastModifiedBy>Gautier, Loïc</cp:lastModifiedBy>
  <dcterms:created xsi:type="dcterms:W3CDTF">2021-03-17T09:58:01Z</dcterms:created>
  <dcterms:modified xsi:type="dcterms:W3CDTF">2021-10-19T10:02:14Z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2021-10-19T10:02:14Z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f39f91a5-b072-43fd-adbf-f76165629ae6</vt:lpwstr>
  </property>
  <property fmtid="{D5CDD505-2E9C-101B-9397-08002B2CF9AE}" pid="8" name="MSIP_Label_1387ec98-8aff-418c-9455-dc857e1ea7dc_ContentBits">
    <vt:lpwstr>2</vt:lpwstr>
  </property>
</Properties>
</file>