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DDR\DDES\DDES-Etudes-Stats\06_Publications_événements\QRS_les_études\2021\36_CPF inégalités\"/>
    </mc:Choice>
  </mc:AlternateContent>
  <xr:revisionPtr revIDLastSave="0" documentId="13_ncr:1_{0F838D03-DE6F-40D6-BB6A-515E867E4320}" xr6:coauthVersionLast="46" xr6:coauthVersionMax="46" xr10:uidLastSave="{00000000-0000-0000-0000-000000000000}"/>
  <bookViews>
    <workbookView xWindow="-120" yWindow="-120" windowWidth="29040" windowHeight="15840" xr2:uid="{E904A86B-CE83-40A3-A112-DA2B33C43F5A}"/>
  </bookViews>
  <sheets>
    <sheet name="Graphique 1" sheetId="4" r:id="rId1"/>
    <sheet name="Graphique 2" sheetId="5" r:id="rId2"/>
    <sheet name="Graphique 3" sheetId="22" r:id="rId3"/>
    <sheet name="Graphique 4" sheetId="20" r:id="rId4"/>
    <sheet name="Graphique 5" sheetId="7" r:id="rId5"/>
    <sheet name="Graphique 6" sheetId="31" r:id="rId6"/>
    <sheet name="Graphique 7" sheetId="14" r:id="rId7"/>
    <sheet name="Graphique 8" sheetId="16" r:id="rId8"/>
    <sheet name="Graphique 9" sheetId="26" r:id="rId9"/>
    <sheet name="Graphique 10" sheetId="24" r:id="rId10"/>
    <sheet name="Graphique 11" sheetId="25" r:id="rId11"/>
    <sheet name="Graphique 12" sheetId="28" r:id="rId12"/>
    <sheet name="Tableau A" sheetId="35" r:id="rId13"/>
    <sheet name="Tableau B" sheetId="3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16" l="1"/>
  <c r="I8" i="25"/>
  <c r="H8" i="25"/>
  <c r="I7" i="25"/>
  <c r="H7" i="25"/>
  <c r="I6" i="25"/>
  <c r="H6" i="25"/>
  <c r="I5" i="25"/>
  <c r="I4" i="25"/>
  <c r="H5" i="25"/>
  <c r="H4" i="25"/>
  <c r="I3" i="25"/>
  <c r="H3" i="25"/>
  <c r="K16" i="26"/>
  <c r="K15" i="26"/>
  <c r="K14" i="26"/>
  <c r="K13" i="26"/>
  <c r="K12" i="26"/>
  <c r="K11" i="26"/>
  <c r="K9" i="26"/>
  <c r="K8" i="26"/>
  <c r="K7" i="26"/>
  <c r="K6" i="26"/>
  <c r="K5" i="26"/>
  <c r="K4" i="26"/>
  <c r="G3" i="24" l="1"/>
  <c r="H3" i="24"/>
  <c r="H8" i="24"/>
  <c r="G8" i="24"/>
  <c r="H7" i="24"/>
  <c r="G7" i="24"/>
  <c r="H6" i="24"/>
  <c r="G6" i="24"/>
  <c r="H5" i="24"/>
  <c r="G5" i="24"/>
  <c r="H4" i="24"/>
  <c r="G4" i="24"/>
  <c r="J4" i="22"/>
  <c r="J5" i="22"/>
  <c r="J6" i="22"/>
  <c r="J7" i="22"/>
  <c r="J8" i="22"/>
  <c r="J9" i="22"/>
  <c r="J3" i="22"/>
  <c r="I4" i="22"/>
  <c r="I5" i="22"/>
  <c r="I6" i="22"/>
  <c r="I7" i="22"/>
  <c r="I8" i="22"/>
  <c r="I9" i="22"/>
  <c r="I10" i="22"/>
  <c r="I11" i="22"/>
  <c r="I3" i="22"/>
  <c r="H4" i="22"/>
  <c r="H5" i="22"/>
  <c r="H6" i="22"/>
  <c r="H7" i="22"/>
  <c r="H8" i="22"/>
  <c r="H9" i="22"/>
  <c r="H10" i="22"/>
  <c r="H11" i="22"/>
  <c r="H3" i="22"/>
  <c r="G4" i="22"/>
  <c r="G5" i="22"/>
  <c r="G6" i="22"/>
  <c r="G7" i="22"/>
  <c r="G8" i="22"/>
  <c r="G9" i="22"/>
  <c r="G10" i="22"/>
  <c r="G11" i="22"/>
  <c r="G3" i="22"/>
</calcChain>
</file>

<file path=xl/sharedStrings.xml><?xml version="1.0" encoding="utf-8"?>
<sst xmlns="http://schemas.openxmlformats.org/spreadsheetml/2006/main" count="501" uniqueCount="256">
  <si>
    <t>Ensemble</t>
  </si>
  <si>
    <t>Sexe</t>
  </si>
  <si>
    <t>PCS</t>
  </si>
  <si>
    <t>Contrat</t>
  </si>
  <si>
    <t>Hors période salariée</t>
  </si>
  <si>
    <t>Pendant une période salariée</t>
  </si>
  <si>
    <t>Femmes</t>
  </si>
  <si>
    <t>Hommes</t>
  </si>
  <si>
    <t>Cadres et prof. intel. sup.</t>
  </si>
  <si>
    <t>Agriculteurs exploitants*</t>
  </si>
  <si>
    <t>Artisans, commerçants, chefs d'entr.*</t>
  </si>
  <si>
    <t>Professions intermédiaires</t>
  </si>
  <si>
    <t>Employés</t>
  </si>
  <si>
    <t>Ouvriers</t>
  </si>
  <si>
    <t>Non-déterminé</t>
  </si>
  <si>
    <t>CDI</t>
  </si>
  <si>
    <t>CDD</t>
  </si>
  <si>
    <t>Intérim</t>
  </si>
  <si>
    <t>Autre contrat</t>
  </si>
  <si>
    <t>Rémunéré</t>
  </si>
  <si>
    <t>au Smic</t>
  </si>
  <si>
    <t>au-delà du Smic</t>
  </si>
  <si>
    <t>Age</t>
  </si>
  <si>
    <t>30 ans ou moins</t>
  </si>
  <si>
    <t>Plus de 50 ans</t>
  </si>
  <si>
    <t>Entre 31 ans et 50 ans</t>
  </si>
  <si>
    <t>recours</t>
  </si>
  <si>
    <t>5000€ à 10000€</t>
  </si>
  <si>
    <t>15000€ à 20000€</t>
  </si>
  <si>
    <t>20000€ à 25000€</t>
  </si>
  <si>
    <t>25000€ à 30000€</t>
  </si>
  <si>
    <t>30000€ à 35000€</t>
  </si>
  <si>
    <t>35000€ à 40000€</t>
  </si>
  <si>
    <t>40000€ à 45000€</t>
  </si>
  <si>
    <t>45000€ à 50000€</t>
  </si>
  <si>
    <t>Moins de 5000€</t>
  </si>
  <si>
    <t>10000€ à 15000€</t>
  </si>
  <si>
    <t>50000€ à 55000€</t>
  </si>
  <si>
    <t>55000€ à 60000€</t>
  </si>
  <si>
    <t>60000€ à 65000€</t>
  </si>
  <si>
    <t>65000€ à 70000€</t>
  </si>
  <si>
    <t>Plus de 70000€</t>
  </si>
  <si>
    <t>Janvier</t>
  </si>
  <si>
    <t>Février</t>
  </si>
  <si>
    <t>Mars</t>
  </si>
  <si>
    <t>Avril</t>
  </si>
  <si>
    <t>Mai</t>
  </si>
  <si>
    <t>Juin</t>
  </si>
  <si>
    <t>Juillet</t>
  </si>
  <si>
    <t>Août</t>
  </si>
  <si>
    <t>Septembre</t>
  </si>
  <si>
    <t>Novembre</t>
  </si>
  <si>
    <t>Décembre</t>
  </si>
  <si>
    <t>Salariés occupés (millions, échelle de droite)</t>
  </si>
  <si>
    <t>sexe         Femme vs Homme</t>
  </si>
  <si>
    <t>Oui</t>
  </si>
  <si>
    <t>ageTranche   (2) 50 ans ou moins vs (1) 30 ans ou moins</t>
  </si>
  <si>
    <t>ageTranche   (3) 51 ans ou plus  vs (1) 30 ans ou moins</t>
  </si>
  <si>
    <t>pcs          Agriculteurs exploitants    vs Cadres et PIS</t>
  </si>
  <si>
    <t>pcs          Employés                    vs Cadres et PIS</t>
  </si>
  <si>
    <t>pcs          Non-déterminé               vs Cadres et PIS</t>
  </si>
  <si>
    <t>pcs          Ouvriers                    vs Cadres et PIS</t>
  </si>
  <si>
    <t>pcs          Professions Intermédiaires  vs Cadres et PIS</t>
  </si>
  <si>
    <t>contrat      Aut vs CDI</t>
  </si>
  <si>
    <t>contrat      CDD vs CDI</t>
  </si>
  <si>
    <t>contrat      Int vs CDI</t>
  </si>
  <si>
    <t>remuTranche  (2) 20000 euros ou moins vs (1) 10000 euros ou moins</t>
  </si>
  <si>
    <t>remuTranche  (3) 30000 euros ou moins vs (1) 10000 euros ou moins</t>
  </si>
  <si>
    <t>remuTranche  (5) 40000 euros ou moins vs (1) 10000 euros ou moins</t>
  </si>
  <si>
    <t>remuTranche  (5) 40000 euros ou plus  vs (1) 10000 euros ou moins</t>
  </si>
  <si>
    <t>dureeTranche (2) &lt;365 heures vs (1) &lt;182 heures</t>
  </si>
  <si>
    <t>dureeTranche (3) 365 heures  vs (1) &lt;182 heures</t>
  </si>
  <si>
    <t>Effect</t>
  </si>
  <si>
    <t>Response</t>
  </si>
  <si>
    <t>OddsRatioEst</t>
  </si>
  <si>
    <t>LowerCL</t>
  </si>
  <si>
    <t>Femme</t>
  </si>
  <si>
    <t>Agriculteurs exploitants</t>
  </si>
  <si>
    <t>Professions Intermédiaires</t>
  </si>
  <si>
    <t>Autre</t>
  </si>
  <si>
    <t>51 ans ou plus</t>
  </si>
  <si>
    <t>Rémunération annuelle</t>
  </si>
  <si>
    <t>Durée salariée</t>
  </si>
  <si>
    <t>Taille ville</t>
  </si>
  <si>
    <t>Ensemble des salariés</t>
  </si>
  <si>
    <t>Octobre</t>
  </si>
  <si>
    <t>solde</t>
  </si>
  <si>
    <t>COUNT</t>
  </si>
  <si>
    <t>(1) Nul</t>
  </si>
  <si>
    <t>(2) &lt;250</t>
  </si>
  <si>
    <t>(3) &lt;500</t>
  </si>
  <si>
    <t>(4) &lt;750</t>
  </si>
  <si>
    <t>(5) &lt;1000</t>
  </si>
  <si>
    <t>(6) &lt;1250</t>
  </si>
  <si>
    <t>(7) &lt;1500</t>
  </si>
  <si>
    <t>(8) &lt;1750</t>
  </si>
  <si>
    <t>(9) &gt;1750</t>
  </si>
  <si>
    <t>Recours 2020 (échelle de droite)</t>
  </si>
  <si>
    <t>soldeCpf100</t>
  </si>
  <si>
    <t>pcs          Art,, comm, et chef d'entr, vs Cadres et PIS</t>
  </si>
  <si>
    <t>popTranche   (2) &lt; 30 000 hab, vs (1) &lt; 10 000 hab,</t>
  </si>
  <si>
    <t>popTranche   (3) &lt; 100 000 hab vs (1) &lt; 10 000 hab,</t>
  </si>
  <si>
    <t>popTranche   (4) &gt; 100 000 hab vs (1) &lt; 10 000 hab,</t>
  </si>
  <si>
    <t>Entre 10 000 et 20 000 euros</t>
  </si>
  <si>
    <t>Entre 20 000 et 30 000 euros</t>
  </si>
  <si>
    <t>Entre 30 000 et 40 000 euros</t>
  </si>
  <si>
    <t>Plus de 40 000 euros</t>
  </si>
  <si>
    <t>Homme*</t>
  </si>
  <si>
    <t>30 ans ou moins*</t>
  </si>
  <si>
    <t>CDI*</t>
  </si>
  <si>
    <t>Moins de 10 000 euros*</t>
  </si>
  <si>
    <t>Moins de 183 jours*</t>
  </si>
  <si>
    <t>Moins de 10 000 hab*</t>
  </si>
  <si>
    <t>Entre 184 et 364 jours</t>
  </si>
  <si>
    <t>L'année complète</t>
  </si>
  <si>
    <t>stat</t>
  </si>
  <si>
    <t>cout</t>
  </si>
  <si>
    <t>Aut</t>
  </si>
  <si>
    <t>Int</t>
  </si>
  <si>
    <t>Non</t>
  </si>
  <si>
    <t>nd</t>
  </si>
  <si>
    <t>outlier</t>
  </si>
  <si>
    <t>Rémunéré**</t>
  </si>
  <si>
    <t>Au Smic</t>
  </si>
  <si>
    <t>Au-delà du Smic</t>
  </si>
  <si>
    <t>duree</t>
  </si>
  <si>
    <t>coutRelatif</t>
  </si>
  <si>
    <t>Droits CPF en début d'année</t>
  </si>
  <si>
    <t>Coût de la formation</t>
  </si>
  <si>
    <t>-</t>
  </si>
  <si>
    <t>Permis de conduire catégorie B</t>
  </si>
  <si>
    <t>Bilan de compétences</t>
  </si>
  <si>
    <t>TOSA</t>
  </si>
  <si>
    <t>Accompagnement VAE</t>
  </si>
  <si>
    <t>Certification professionnelle en langue Pipplet FLEX</t>
  </si>
  <si>
    <t>Certification Bureautique</t>
  </si>
  <si>
    <t>Test Bright Language - évaluation d'Anglais professionnel</t>
  </si>
  <si>
    <t>PCIE - Passeport de compétences informatique européen</t>
  </si>
  <si>
    <t>BULATS - Linguaskill</t>
  </si>
  <si>
    <t>LILATE - Live Language Test</t>
  </si>
  <si>
    <t>Test Bright Anglais "level A"</t>
  </si>
  <si>
    <t>Rang</t>
  </si>
  <si>
    <t>Proportion</t>
  </si>
  <si>
    <t>Total</t>
  </si>
  <si>
    <t>CACES (catégorie 3)</t>
  </si>
  <si>
    <t>Examen d'accès à la profession de conducteur VTC</t>
  </si>
  <si>
    <t>CACES (catégorie 1A)</t>
  </si>
  <si>
    <t>Formation aux créateurs et repreneurs d'entreprise</t>
  </si>
  <si>
    <t>Tests TOEIC®</t>
  </si>
  <si>
    <t>Formation hygiène alimentaire (restauration commerciale)</t>
  </si>
  <si>
    <t>Formation continue obligatoire - transport de marchandises</t>
  </si>
  <si>
    <t>Test Bright Language - Français langue étrangère</t>
  </si>
  <si>
    <t>Nul</t>
  </si>
  <si>
    <t>Entre 1€ et 250€</t>
  </si>
  <si>
    <t>Entre 250€ et 500€</t>
  </si>
  <si>
    <t>Entre 1000€ et 1250€</t>
  </si>
  <si>
    <t>Entre 500€ et 750€</t>
  </si>
  <si>
    <t>Entre 750€ et 1000€</t>
  </si>
  <si>
    <t>Entre 1250€ et 1500€</t>
  </si>
  <si>
    <t>Entre 1500€ et 1750€</t>
  </si>
  <si>
    <t>Plus de 1750€</t>
  </si>
  <si>
    <t>Recours 2019* (échelle de droite)</t>
  </si>
  <si>
    <t>Taux de recours au CPF 2020 (éch. droite)</t>
  </si>
  <si>
    <t>Taux de recours au CPF 2019 (éch. droite)</t>
  </si>
  <si>
    <t>ns</t>
  </si>
  <si>
    <t>Solde CPF début 2019</t>
  </si>
  <si>
    <t>Solde CPF début 2020</t>
  </si>
  <si>
    <t>CDD et intérim</t>
  </si>
  <si>
    <t>Bénéficiaires du Smic</t>
  </si>
  <si>
    <t>Age moyen au 1er janvier 2020 (échelle de droite)</t>
  </si>
  <si>
    <t>En CDI en 2020 (éch. gauche)</t>
  </si>
  <si>
    <t>Total salariés 2019 (éch. gauche)</t>
  </si>
  <si>
    <t>Salariés 2019 (échelle de gauche)</t>
  </si>
  <si>
    <t>Salariés 2020 (échelle de gauche)</t>
  </si>
  <si>
    <t>Solde de droits début 2020 (échelle de gauche)</t>
  </si>
  <si>
    <t>Recours bénéficiaires du Smic (échelle de gauche)</t>
  </si>
  <si>
    <t>Recours CDD ou intérim (échelle de gauche)</t>
  </si>
  <si>
    <t>Recours ensemble des salariés (échelle de gauche)</t>
  </si>
  <si>
    <t>Cadres et prof, Intel, Sup,*</t>
  </si>
  <si>
    <t>Art,, comm, et chef d'entr,</t>
  </si>
  <si>
    <t>Entre 10 000 et 30 000 hab,</t>
  </si>
  <si>
    <t>Entre 30 000 et 100 000 hab,</t>
  </si>
  <si>
    <t>Plus de 100 000 hab,</t>
  </si>
  <si>
    <t>Quintile 1 - 1% à 20%*</t>
  </si>
  <si>
    <t>Quintile 2 - 21% à 40%</t>
  </si>
  <si>
    <t>Quintile 3 - 41% à 60%</t>
  </si>
  <si>
    <t>Quintile 4 - 61% à 80%</t>
  </si>
  <si>
    <t>Quintile 5 - 81% à 100%</t>
  </si>
  <si>
    <t>Solde CPF**</t>
  </si>
  <si>
    <t>Autre contrat en 2020 (CDD, intérim… - éch. gauche)</t>
  </si>
  <si>
    <r>
      <t>Graphique 1 –</t>
    </r>
    <r>
      <rPr>
        <sz val="11"/>
        <color theme="1"/>
        <rFont val="Calibri"/>
        <family val="2"/>
        <scheme val="minor"/>
      </rPr>
      <t xml:space="preserve"> </t>
    </r>
    <r>
      <rPr>
        <i/>
        <sz val="11"/>
        <color theme="1"/>
        <rFont val="Calibri"/>
        <family val="2"/>
        <scheme val="minor"/>
      </rPr>
      <t>Taux de recours à la formation professionnelle financée par le CPF en 2019 et 2020</t>
    </r>
  </si>
  <si>
    <r>
      <t>Graphique 2 –</t>
    </r>
    <r>
      <rPr>
        <i/>
        <sz val="11"/>
        <color theme="1"/>
        <rFont val="Calibri"/>
        <family val="2"/>
        <scheme val="minor"/>
      </rPr>
      <t xml:space="preserve"> Effectifs salariés (en millions) et recours à la formation financée par le CPF (en %) selon la rémunération salariale et la nature du contrat de travail</t>
    </r>
  </si>
  <si>
    <t>Toutes périodes</t>
  </si>
  <si>
    <r>
      <t>Graphique 3 –</t>
    </r>
    <r>
      <rPr>
        <sz val="11"/>
        <color theme="1"/>
        <rFont val="Calibri"/>
        <family val="2"/>
        <scheme val="minor"/>
      </rPr>
      <t xml:space="preserve"> </t>
    </r>
    <r>
      <rPr>
        <i/>
        <sz val="11"/>
        <color theme="1"/>
        <rFont val="Calibri"/>
        <family val="2"/>
        <scheme val="minor"/>
      </rPr>
      <t>Répartition des salariés (en %) et des taux de recours (en %) selon le solde de droits CPF en début d’année</t>
    </r>
  </si>
  <si>
    <t>Solde CPF en début d'année</t>
  </si>
  <si>
    <t>Nature du contrat</t>
  </si>
  <si>
    <r>
      <t>Graphique 4 –</t>
    </r>
    <r>
      <rPr>
        <sz val="11"/>
        <color theme="1"/>
        <rFont val="Calibri"/>
        <family val="2"/>
        <scheme val="minor"/>
      </rPr>
      <t xml:space="preserve"> </t>
    </r>
    <r>
      <rPr>
        <i/>
        <sz val="11"/>
        <color theme="1"/>
        <rFont val="Calibri"/>
        <family val="2"/>
        <scheme val="minor"/>
      </rPr>
      <t>Soldes de droits CPF moyen (en euros) et âge moyen (en années) en début d’année 2020 selon la nature du contrat de travail</t>
    </r>
  </si>
  <si>
    <r>
      <t>Graphique 5 –</t>
    </r>
    <r>
      <rPr>
        <sz val="11"/>
        <color theme="1"/>
        <rFont val="Calibri"/>
        <family val="2"/>
        <scheme val="minor"/>
      </rPr>
      <t xml:space="preserve"> </t>
    </r>
    <r>
      <rPr>
        <i/>
        <sz val="11"/>
        <color theme="1"/>
        <rFont val="Calibri"/>
        <family val="2"/>
        <scheme val="minor"/>
      </rPr>
      <t>Soldes de droits CPF en début d’année (en euros) et taux de recours (en %) selon la rémunération salariale</t>
    </r>
  </si>
  <si>
    <t>Année</t>
  </si>
  <si>
    <t>Mois</t>
  </si>
  <si>
    <r>
      <t>Graphique 7 –</t>
    </r>
    <r>
      <rPr>
        <sz val="11"/>
        <color theme="1"/>
        <rFont val="Calibri"/>
        <family val="2"/>
        <scheme val="minor"/>
      </rPr>
      <t xml:space="preserve"> </t>
    </r>
    <r>
      <rPr>
        <i/>
        <sz val="11"/>
        <color theme="1"/>
        <rFont val="Calibri"/>
        <family val="2"/>
        <scheme val="minor"/>
      </rPr>
      <t>Evolution des inscriptions en formation entre 2019 et 2020, glissements annuels.</t>
    </r>
  </si>
  <si>
    <r>
      <t>Graphique 6 –</t>
    </r>
    <r>
      <rPr>
        <sz val="11"/>
        <color theme="1"/>
        <rFont val="Calibri"/>
        <family val="2"/>
        <scheme val="minor"/>
      </rPr>
      <t xml:space="preserve"> </t>
    </r>
    <r>
      <rPr>
        <i/>
        <sz val="11"/>
        <color theme="1"/>
        <rFont val="Calibri"/>
        <family val="2"/>
        <scheme val="minor"/>
      </rPr>
      <t>Taux de recours mensuels (en %) et niveau emploi salarié (en millions) janvier 2019 à décembre 2020</t>
    </r>
  </si>
  <si>
    <r>
      <t>Graphique 8 –</t>
    </r>
    <r>
      <rPr>
        <sz val="11"/>
        <color theme="1"/>
        <rFont val="Calibri"/>
        <family val="2"/>
        <scheme val="minor"/>
      </rPr>
      <t xml:space="preserve"> </t>
    </r>
    <r>
      <rPr>
        <i/>
        <sz val="11"/>
        <color theme="1"/>
        <rFont val="Calibri"/>
        <family val="2"/>
        <scheme val="minor"/>
      </rPr>
      <t>Déterminants de la probabilité de recours au CPF évalués séparément sur 2019 et 2020 (analyse économétrique, modèle logit)</t>
    </r>
  </si>
  <si>
    <r>
      <t>Graphique 9 –</t>
    </r>
    <r>
      <rPr>
        <sz val="11"/>
        <color theme="1"/>
        <rFont val="Calibri"/>
        <family val="2"/>
        <scheme val="minor"/>
      </rPr>
      <t xml:space="preserve"> </t>
    </r>
    <r>
      <rPr>
        <i/>
        <sz val="11"/>
        <color theme="1"/>
        <rFont val="Calibri"/>
        <family val="2"/>
        <scheme val="minor"/>
      </rPr>
      <t>Coût moyen de la formation et solde de droits CPF en début d’année</t>
    </r>
  </si>
  <si>
    <r>
      <t>Graphique 10 –</t>
    </r>
    <r>
      <rPr>
        <sz val="11"/>
        <color theme="1"/>
        <rFont val="Calibri"/>
        <family val="2"/>
        <scheme val="minor"/>
      </rPr>
      <t xml:space="preserve"> </t>
    </r>
    <r>
      <rPr>
        <i/>
        <sz val="11"/>
        <color theme="1"/>
        <rFont val="Calibri"/>
        <family val="2"/>
        <scheme val="minor"/>
      </rPr>
      <t>Durée moyenne en heures de la formation</t>
    </r>
  </si>
  <si>
    <r>
      <t>Graphique 11 –</t>
    </r>
    <r>
      <rPr>
        <sz val="11"/>
        <color theme="1"/>
        <rFont val="Calibri"/>
        <family val="2"/>
        <scheme val="minor"/>
      </rPr>
      <t xml:space="preserve"> </t>
    </r>
    <r>
      <rPr>
        <i/>
        <sz val="11"/>
        <color theme="1"/>
        <rFont val="Calibri"/>
        <family val="2"/>
        <scheme val="minor"/>
      </rPr>
      <t>Coût horaire moyen de la formation</t>
    </r>
  </si>
  <si>
    <t>CDI au-delà Smic</t>
  </si>
  <si>
    <r>
      <t>Graphique 12 –</t>
    </r>
    <r>
      <rPr>
        <sz val="11"/>
        <color theme="1"/>
        <rFont val="Calibri"/>
        <family val="2"/>
        <scheme val="minor"/>
      </rPr>
      <t xml:space="preserve"> </t>
    </r>
    <r>
      <rPr>
        <i/>
        <sz val="11"/>
        <color theme="1"/>
        <rFont val="Calibri"/>
        <family val="2"/>
        <scheme val="minor"/>
      </rPr>
      <t>Carte de chaleur des 15 certifications les plus suivies selon le statut professionnel en 2020</t>
    </r>
  </si>
  <si>
    <t>Situation vis-à-vis du salariat</t>
  </si>
  <si>
    <t>Effectifs</t>
  </si>
  <si>
    <t>Taux de recours (%)</t>
  </si>
  <si>
    <t>446 000</t>
  </si>
  <si>
    <t>487 000</t>
  </si>
  <si>
    <t>(ii) / ((ii) + (v))</t>
  </si>
  <si>
    <t>2,08 %</t>
  </si>
  <si>
    <t>540 000</t>
  </si>
  <si>
    <t>(iii) / ((iii) + (v))</t>
  </si>
  <si>
    <t>2,30 %</t>
  </si>
  <si>
    <t>562 000</t>
  </si>
  <si>
    <t>(iv) / ((iv) + (v))</t>
  </si>
  <si>
    <t>2,39 %</t>
  </si>
  <si>
    <t>22 951 000</t>
  </si>
  <si>
    <t>300 000</t>
  </si>
  <si>
    <t>1,30 %</t>
  </si>
  <si>
    <t>314 000</t>
  </si>
  <si>
    <t>1,36 %</t>
  </si>
  <si>
    <t>335 000</t>
  </si>
  <si>
    <t>1,45 %</t>
  </si>
  <si>
    <t>22 767 000</t>
  </si>
  <si>
    <r>
      <t>Tableau A –</t>
    </r>
    <r>
      <rPr>
        <sz val="12"/>
        <color theme="1"/>
        <rFont val="Calibri"/>
        <family val="2"/>
        <scheme val="minor"/>
      </rPr>
      <t xml:space="preserve"> </t>
    </r>
    <r>
      <rPr>
        <i/>
        <sz val="12"/>
        <color theme="1"/>
        <rFont val="Calibri"/>
        <family val="2"/>
        <scheme val="minor"/>
      </rPr>
      <t>Etats au moment de l’inscription en formation</t>
    </r>
  </si>
  <si>
    <t>Proportion de salariés dont le solde Dif est positif</t>
  </si>
  <si>
    <t>Niveau moyen des Dif saisis (euros)</t>
  </si>
  <si>
    <t>18 %</t>
  </si>
  <si>
    <t>1 300</t>
  </si>
  <si>
    <t>23 %</t>
  </si>
  <si>
    <t>1 320</t>
  </si>
  <si>
    <t>5 %</t>
  </si>
  <si>
    <t>6 %</t>
  </si>
  <si>
    <t>1 020</t>
  </si>
  <si>
    <t>9 %</t>
  </si>
  <si>
    <t>1 260</t>
  </si>
  <si>
    <t>Rémunération</t>
  </si>
  <si>
    <t>8 %</t>
  </si>
  <si>
    <t>21 %</t>
  </si>
  <si>
    <r>
      <t>Tableau B –</t>
    </r>
    <r>
      <rPr>
        <sz val="11"/>
        <color theme="1"/>
        <rFont val="Calibri"/>
        <family val="2"/>
        <scheme val="minor"/>
      </rPr>
      <t xml:space="preserve"> </t>
    </r>
    <r>
      <rPr>
        <i/>
        <sz val="11"/>
        <color theme="1"/>
        <rFont val="Calibri"/>
        <family val="2"/>
        <scheme val="minor"/>
      </rPr>
      <t>Niveaux moyens de Dif saisis à l’été 2021 selon la situation professionnelle en 2020</t>
    </r>
  </si>
  <si>
    <t>(i) Bénéficiaires de formation l'année A salarié du privé au moment de l'inscription en formation</t>
  </si>
  <si>
    <t>(ii) Bénéficiaires de formation l'année A ayant eu une période d'activité salariée privée l'année A</t>
  </si>
  <si>
    <t>(v) Personnes ayant eu une période d'activité salariée l'année A mais n'ayant pas bénéficié de formation</t>
  </si>
  <si>
    <t>A=2019</t>
  </si>
  <si>
    <t>A=2020</t>
  </si>
  <si>
    <t>Note : la population des bénéficiaires de formation l'année A mais n'ayant pas eu de période d'activité salarié cette même année A, soit la différence entre (iv) et (ii), est exclue de l'étude. Cela correspond pour 2020, à la différence entre 562 000 et 487 000.</t>
  </si>
  <si>
    <t>(iii) Bénéficiaires de formation en 2020 ayant eu une période d'activité salariée privée en 2015 ou en 2020</t>
  </si>
  <si>
    <t>(iv) Ensemble des bénéficiaires de formation en l'année A</t>
  </si>
  <si>
    <t>Détails du calcul du taux de recours</t>
  </si>
  <si>
    <t>1,90 %</t>
  </si>
  <si>
    <t>(i) / ((ii) +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</si>
</sst>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
    <numFmt numFmtId="165" formatCode="0.000"/>
    <numFmt numFmtId="166" formatCode="0.0%"/>
    <numFmt numFmtId="167" formatCode="_-* #,##0\ &quot;€&quot;_-;\-* #,##0\ &quot;€&quot;_-;_-* &quot;-&quot;??\ &quot;€&quot;_-;_-@_-"/>
    <numFmt numFmtId="168" formatCode="0.00000%"/>
    <numFmt numFmtId="169" formatCode="_-* #,##0.0\ &quot;€&quot;_-;\-* #,##0.0\ &quot;€&quot;_-;_-* &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i/>
      <sz val="10"/>
      <color theme="1"/>
      <name val="Calibri"/>
      <family val="2"/>
      <scheme val="minor"/>
    </font>
    <font>
      <b/>
      <sz val="10"/>
      <color rgb="FF000000"/>
      <name val="Calibri"/>
      <family val="2"/>
      <scheme val="minor"/>
    </font>
    <font>
      <b/>
      <sz val="11"/>
      <color rgb="FF00000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0"/>
      <color theme="1"/>
      <name val="Times New Roman"/>
      <family val="1"/>
    </font>
    <font>
      <sz val="10"/>
      <color rgb="FF000000"/>
      <name val="Calibri"/>
      <family val="2"/>
      <scheme val="minor"/>
    </font>
  </fonts>
  <fills count="2">
    <fill>
      <patternFill patternType="none"/>
    </fill>
    <fill>
      <patternFill patternType="gray125"/>
    </fill>
  </fills>
  <borders count="3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2" fontId="0" fillId="0" borderId="0" xfId="0" applyNumberFormat="1"/>
    <xf numFmtId="1" fontId="0" fillId="0" borderId="0" xfId="0" applyNumberFormat="1"/>
    <xf numFmtId="0" fontId="0" fillId="0" borderId="0" xfId="0" applyAlignment="1">
      <alignment horizontal="left" vertical="center"/>
    </xf>
    <xf numFmtId="0" fontId="0" fillId="0" borderId="0" xfId="0" applyAlignment="1">
      <alignment horizontal="center" vertical="center"/>
    </xf>
    <xf numFmtId="9" fontId="0" fillId="0" borderId="0" xfId="1" applyFont="1"/>
    <xf numFmtId="10" fontId="0" fillId="0" borderId="0" xfId="1" applyNumberFormat="1" applyFont="1"/>
    <xf numFmtId="0" fontId="2" fillId="0" borderId="0" xfId="0" applyFont="1"/>
    <xf numFmtId="9" fontId="0" fillId="0" borderId="0" xfId="0" applyNumberFormat="1"/>
    <xf numFmtId="165" fontId="0" fillId="0" borderId="0" xfId="0" applyNumberFormat="1"/>
    <xf numFmtId="0" fontId="0" fillId="0" borderId="0" xfId="0" applyFont="1"/>
    <xf numFmtId="167" fontId="0" fillId="0" borderId="0" xfId="2" applyNumberFormat="1" applyFont="1"/>
    <xf numFmtId="1" fontId="0" fillId="0" borderId="0" xfId="2" applyNumberFormat="1" applyFont="1"/>
    <xf numFmtId="167" fontId="0" fillId="0" borderId="0" xfId="0" applyNumberFormat="1"/>
    <xf numFmtId="0" fontId="0" fillId="0" borderId="0" xfId="0" applyAlignment="1">
      <alignment vertical="center"/>
    </xf>
    <xf numFmtId="0" fontId="0" fillId="0" borderId="7" xfId="0" applyBorder="1"/>
    <xf numFmtId="0" fontId="2" fillId="0" borderId="8" xfId="0" applyFont="1" applyBorder="1"/>
    <xf numFmtId="0" fontId="2" fillId="0" borderId="9" xfId="0" applyFont="1" applyBorder="1"/>
    <xf numFmtId="0" fontId="3" fillId="0" borderId="15" xfId="0" applyFont="1" applyBorder="1" applyAlignment="1">
      <alignment vertical="center"/>
    </xf>
    <xf numFmtId="168" fontId="0" fillId="0" borderId="0" xfId="0" applyNumberFormat="1"/>
    <xf numFmtId="169" fontId="0" fillId="0" borderId="0" xfId="2" applyNumberFormat="1" applyFont="1"/>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2" fillId="0" borderId="0" xfId="0" applyFont="1" applyFill="1"/>
    <xf numFmtId="0" fontId="0" fillId="0" borderId="0" xfId="0" applyFill="1"/>
    <xf numFmtId="10" fontId="0" fillId="0" borderId="0" xfId="1" applyNumberFormat="1" applyFont="1" applyFill="1"/>
    <xf numFmtId="164" fontId="0" fillId="0" borderId="0" xfId="1" applyNumberFormat="1" applyFont="1" applyFill="1"/>
    <xf numFmtId="9" fontId="0" fillId="0" borderId="0" xfId="1" applyNumberFormat="1" applyFont="1" applyFill="1"/>
    <xf numFmtId="166" fontId="0" fillId="0" borderId="0" xfId="1" applyNumberFormat="1" applyFont="1" applyFill="1"/>
    <xf numFmtId="0" fontId="0" fillId="0" borderId="0" xfId="0" applyAlignment="1">
      <alignment horizontal="center" vertical="top" wrapText="1"/>
    </xf>
    <xf numFmtId="0" fontId="0" fillId="0" borderId="0" xfId="0" applyFill="1" applyAlignment="1">
      <alignment horizontal="center" vertical="top" wrapText="1"/>
    </xf>
    <xf numFmtId="167" fontId="0" fillId="0" borderId="0" xfId="2" applyNumberFormat="1" applyFont="1" applyFill="1"/>
    <xf numFmtId="9" fontId="0" fillId="0" borderId="0" xfId="1" applyFont="1" applyFill="1"/>
    <xf numFmtId="0" fontId="0" fillId="0" borderId="0" xfId="0" applyFont="1" applyFill="1"/>
    <xf numFmtId="2" fontId="0" fillId="0" borderId="0" xfId="0" applyNumberFormat="1" applyFill="1"/>
    <xf numFmtId="2" fontId="0" fillId="0" borderId="0" xfId="0" quotePrefix="1" applyNumberFormat="1" applyFill="1"/>
    <xf numFmtId="0" fontId="0" fillId="0" borderId="0" xfId="0" quotePrefix="1" applyFill="1"/>
    <xf numFmtId="0" fontId="0" fillId="0" borderId="0" xfId="0" applyFont="1" applyFill="1" applyAlignment="1">
      <alignment vertical="center"/>
    </xf>
    <xf numFmtId="2" fontId="0" fillId="0" borderId="0" xfId="0" applyNumberFormat="1" applyFont="1" applyFill="1" applyAlignment="1">
      <alignment vertical="center"/>
    </xf>
    <xf numFmtId="0" fontId="0" fillId="0" borderId="0" xfId="0" quotePrefix="1" applyFont="1" applyFill="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7" xfId="0" applyFont="1" applyBorder="1" applyAlignment="1">
      <alignment horizontal="center" vertical="center"/>
    </xf>
    <xf numFmtId="0" fontId="0" fillId="0" borderId="0" xfId="0" applyBorder="1" applyAlignment="1">
      <alignment horizontal="center"/>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0" borderId="3" xfId="0" applyNumberFormat="1" applyBorder="1" applyAlignment="1">
      <alignment horizontal="center"/>
    </xf>
    <xf numFmtId="1" fontId="2" fillId="0" borderId="10" xfId="0" applyNumberFormat="1" applyFont="1" applyBorder="1" applyAlignment="1">
      <alignment horizontal="center"/>
    </xf>
    <xf numFmtId="164" fontId="2" fillId="0" borderId="14" xfId="0" applyNumberFormat="1" applyFont="1" applyBorder="1" applyAlignment="1">
      <alignment horizontal="center"/>
    </xf>
    <xf numFmtId="164" fontId="2" fillId="0" borderId="10" xfId="0" applyNumberFormat="1" applyFont="1" applyBorder="1" applyAlignment="1">
      <alignment horizontal="center"/>
    </xf>
    <xf numFmtId="164" fontId="2" fillId="0" borderId="11" xfId="0" applyNumberFormat="1" applyFont="1" applyBorder="1" applyAlignment="1">
      <alignment horizontal="center"/>
    </xf>
    <xf numFmtId="0" fontId="0" fillId="0" borderId="0" xfId="0" applyAlignment="1">
      <alignment horizontal="left"/>
    </xf>
    <xf numFmtId="0" fontId="3" fillId="0" borderId="18" xfId="0" applyFont="1" applyBorder="1" applyAlignment="1">
      <alignment vertical="center"/>
    </xf>
    <xf numFmtId="0" fontId="3" fillId="0" borderId="5" xfId="0" applyFont="1" applyBorder="1" applyAlignment="1">
      <alignment vertical="center"/>
    </xf>
    <xf numFmtId="0" fontId="8" fillId="0" borderId="0" xfId="0" applyFont="1"/>
    <xf numFmtId="0" fontId="11" fillId="0" borderId="19" xfId="0" applyFont="1" applyBorder="1" applyAlignment="1">
      <alignment vertical="center" wrapText="1"/>
    </xf>
    <xf numFmtId="0" fontId="0" fillId="0" borderId="20" xfId="0" applyBorder="1"/>
    <xf numFmtId="0" fontId="6" fillId="0" borderId="20" xfId="0" applyFont="1" applyBorder="1" applyAlignment="1">
      <alignment horizontal="center" vertical="center" wrapText="1"/>
    </xf>
    <xf numFmtId="0" fontId="12" fillId="0" borderId="6" xfId="0" applyFont="1" applyBorder="1" applyAlignment="1">
      <alignment horizontal="right" vertical="center"/>
    </xf>
    <xf numFmtId="0" fontId="12" fillId="0" borderId="6" xfId="0" applyFont="1" applyBorder="1" applyAlignment="1">
      <alignment horizontal="right" vertical="center" wrapText="1"/>
    </xf>
    <xf numFmtId="0" fontId="12" fillId="0" borderId="3" xfId="0" applyFont="1" applyBorder="1" applyAlignment="1">
      <alignment vertical="center"/>
    </xf>
    <xf numFmtId="0" fontId="12" fillId="0" borderId="3" xfId="0" applyFont="1" applyBorder="1" applyAlignment="1">
      <alignment horizontal="right" vertical="center" wrapText="1"/>
    </xf>
    <xf numFmtId="0" fontId="12" fillId="0" borderId="3" xfId="0" applyFont="1" applyBorder="1" applyAlignment="1">
      <alignment horizontal="right" vertical="center"/>
    </xf>
    <xf numFmtId="0" fontId="12" fillId="0" borderId="6" xfId="0" applyFont="1" applyBorder="1" applyAlignment="1">
      <alignment vertical="center"/>
    </xf>
    <xf numFmtId="0" fontId="0" fillId="0" borderId="0" xfId="0" applyAlignment="1">
      <alignment horizontal="right"/>
    </xf>
    <xf numFmtId="0" fontId="0" fillId="0" borderId="23" xfId="0" applyBorder="1" applyAlignment="1">
      <alignment horizontal="right"/>
    </xf>
    <xf numFmtId="0" fontId="0" fillId="0" borderId="15" xfId="0" applyBorder="1" applyAlignment="1">
      <alignment horizontal="right"/>
    </xf>
    <xf numFmtId="0" fontId="0" fillId="0" borderId="4" xfId="0" applyBorder="1" applyAlignment="1">
      <alignment horizontal="right" vertical="center"/>
    </xf>
    <xf numFmtId="0" fontId="0" fillId="0" borderId="5" xfId="0" applyBorder="1" applyAlignment="1">
      <alignment horizontal="right" vertical="center" wrapText="1"/>
    </xf>
    <xf numFmtId="0" fontId="0" fillId="0" borderId="4" xfId="0" applyBorder="1" applyAlignment="1">
      <alignment horizontal="right"/>
    </xf>
    <xf numFmtId="0" fontId="0" fillId="0" borderId="5" xfId="0" applyBorder="1" applyAlignment="1">
      <alignment horizontal="right"/>
    </xf>
    <xf numFmtId="0" fontId="0" fillId="0" borderId="21" xfId="0" applyBorder="1" applyAlignment="1">
      <alignment horizontal="right"/>
    </xf>
    <xf numFmtId="0" fontId="0" fillId="0" borderId="27" xfId="0" applyBorder="1" applyAlignment="1">
      <alignment horizontal="right" vertical="center" wrapText="1"/>
    </xf>
    <xf numFmtId="0" fontId="0" fillId="0" borderId="28" xfId="0" applyBorder="1" applyAlignment="1">
      <alignment horizontal="right"/>
    </xf>
    <xf numFmtId="0" fontId="0" fillId="0" borderId="29" xfId="0" applyBorder="1" applyAlignment="1">
      <alignment horizontal="right"/>
    </xf>
    <xf numFmtId="0" fontId="0" fillId="0" borderId="9" xfId="0" applyBorder="1" applyAlignment="1">
      <alignment horizontal="right" vertical="center"/>
    </xf>
    <xf numFmtId="0" fontId="0" fillId="0" borderId="30" xfId="0" applyBorder="1" applyAlignment="1">
      <alignment horizontal="right"/>
    </xf>
    <xf numFmtId="0" fontId="0" fillId="0" borderId="8" xfId="0" applyBorder="1" applyAlignment="1">
      <alignment horizontal="right"/>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Alignment="1">
      <alignment horizontal="left" vertic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xf>
    <xf numFmtId="0" fontId="2" fillId="0" borderId="2" xfId="0" applyFont="1" applyBorder="1" applyAlignment="1">
      <alignment horizont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2" xfId="0" applyBorder="1" applyAlignment="1">
      <alignment horizontal="right" vertical="center" wrapText="1"/>
    </xf>
    <xf numFmtId="0" fontId="0" fillId="0" borderId="21" xfId="0" applyBorder="1" applyAlignment="1">
      <alignment horizontal="right" vertical="center" wrapText="1"/>
    </xf>
    <xf numFmtId="0" fontId="3" fillId="0" borderId="0" xfId="0" applyFont="1" applyFill="1" applyBorder="1" applyAlignment="1">
      <alignment horizontal="lef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wrapText="1"/>
    </xf>
    <xf numFmtId="0" fontId="6" fillId="0" borderId="15" xfId="0" applyFont="1" applyBorder="1" applyAlignment="1">
      <alignment vertical="center" wrapText="1"/>
    </xf>
    <xf numFmtId="0" fontId="6" fillId="0" borderId="21" xfId="0" applyFont="1" applyBorder="1" applyAlignment="1">
      <alignment vertical="center" wrapText="1"/>
    </xf>
  </cellXfs>
  <cellStyles count="3">
    <cellStyle name="Monétaire" xfId="2"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1'!$D$1</c:f>
              <c:strCache>
                <c:ptCount val="1"/>
                <c:pt idx="0">
                  <c:v>Hors période salariée</c:v>
                </c:pt>
              </c:strCache>
            </c:strRef>
          </c:tx>
          <c:spPr>
            <a:solidFill>
              <a:schemeClr val="accent6"/>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11-2D93-4AD6-8084-75F4B312F44B}"/>
              </c:ext>
            </c:extLst>
          </c:dPt>
          <c:dPt>
            <c:idx val="1"/>
            <c:invertIfNegative val="0"/>
            <c:bubble3D val="0"/>
            <c:spPr>
              <a:solidFill>
                <a:schemeClr val="accent4"/>
              </a:solidFill>
              <a:ln>
                <a:noFill/>
              </a:ln>
              <a:effectLst/>
            </c:spPr>
            <c:extLst>
              <c:ext xmlns:c16="http://schemas.microsoft.com/office/drawing/2014/chart" uri="{C3380CC4-5D6E-409C-BE32-E72D297353CC}">
                <c16:uniqueId val="{0000004D-4DFB-4FB2-8F44-DC64FC35DBB7}"/>
              </c:ext>
            </c:extLst>
          </c:dPt>
          <c:dPt>
            <c:idx val="2"/>
            <c:invertIfNegative val="0"/>
            <c:bubble3D val="0"/>
            <c:spPr>
              <a:solidFill>
                <a:schemeClr val="accent5"/>
              </a:solidFill>
              <a:ln>
                <a:noFill/>
              </a:ln>
              <a:effectLst/>
            </c:spPr>
            <c:extLst>
              <c:ext xmlns:c16="http://schemas.microsoft.com/office/drawing/2014/chart" uri="{C3380CC4-5D6E-409C-BE32-E72D297353CC}">
                <c16:uniqueId val="{00000010-2D93-4AD6-8084-75F4B312F44B}"/>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F-2D93-4AD6-8084-75F4B312F44B}"/>
              </c:ext>
            </c:extLst>
          </c:dPt>
          <c:dPt>
            <c:idx val="4"/>
            <c:invertIfNegative val="0"/>
            <c:bubble3D val="0"/>
            <c:spPr>
              <a:solidFill>
                <a:schemeClr val="accent4"/>
              </a:solidFill>
              <a:ln>
                <a:noFill/>
              </a:ln>
              <a:effectLst/>
            </c:spPr>
            <c:extLst>
              <c:ext xmlns:c16="http://schemas.microsoft.com/office/drawing/2014/chart" uri="{C3380CC4-5D6E-409C-BE32-E72D297353CC}">
                <c16:uniqueId val="{0000004E-4DFB-4FB2-8F44-DC64FC35DBB7}"/>
              </c:ext>
            </c:extLst>
          </c:dPt>
          <c:dPt>
            <c:idx val="5"/>
            <c:invertIfNegative val="0"/>
            <c:bubble3D val="0"/>
            <c:spPr>
              <a:solidFill>
                <a:schemeClr val="accent4"/>
              </a:solidFill>
              <a:ln>
                <a:noFill/>
              </a:ln>
              <a:effectLst/>
            </c:spPr>
            <c:extLst>
              <c:ext xmlns:c16="http://schemas.microsoft.com/office/drawing/2014/chart" uri="{C3380CC4-5D6E-409C-BE32-E72D297353CC}">
                <c16:uniqueId val="{0000004F-4DFB-4FB2-8F44-DC64FC35DBB7}"/>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E-2D93-4AD6-8084-75F4B312F44B}"/>
              </c:ext>
            </c:extLst>
          </c:dPt>
          <c:dPt>
            <c:idx val="7"/>
            <c:invertIfNegative val="0"/>
            <c:bubble3D val="0"/>
            <c:spPr>
              <a:solidFill>
                <a:schemeClr val="accent5"/>
              </a:solidFill>
              <a:ln>
                <a:noFill/>
              </a:ln>
              <a:effectLst/>
            </c:spPr>
            <c:extLst>
              <c:ext xmlns:c16="http://schemas.microsoft.com/office/drawing/2014/chart" uri="{C3380CC4-5D6E-409C-BE32-E72D297353CC}">
                <c16:uniqueId val="{0000000D-2D93-4AD6-8084-75F4B312F44B}"/>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C-2D93-4AD6-8084-75F4B312F44B}"/>
              </c:ext>
            </c:extLst>
          </c:dPt>
          <c:dPt>
            <c:idx val="9"/>
            <c:invertIfNegative val="0"/>
            <c:bubble3D val="0"/>
            <c:spPr>
              <a:solidFill>
                <a:schemeClr val="accent4"/>
              </a:solidFill>
              <a:ln>
                <a:noFill/>
              </a:ln>
              <a:effectLst/>
            </c:spPr>
            <c:extLst>
              <c:ext xmlns:c16="http://schemas.microsoft.com/office/drawing/2014/chart" uri="{C3380CC4-5D6E-409C-BE32-E72D297353CC}">
                <c16:uniqueId val="{00000050-4DFB-4FB2-8F44-DC64FC35DBB7}"/>
              </c:ext>
            </c:extLst>
          </c:dPt>
          <c:dPt>
            <c:idx val="10"/>
            <c:invertIfNegative val="0"/>
            <c:bubble3D val="0"/>
            <c:spPr>
              <a:solidFill>
                <a:schemeClr val="accent4"/>
              </a:solidFill>
              <a:ln>
                <a:noFill/>
              </a:ln>
              <a:effectLst/>
            </c:spPr>
            <c:extLst>
              <c:ext xmlns:c16="http://schemas.microsoft.com/office/drawing/2014/chart" uri="{C3380CC4-5D6E-409C-BE32-E72D297353CC}">
                <c16:uniqueId val="{00000051-4DFB-4FB2-8F44-DC64FC35DBB7}"/>
              </c:ext>
            </c:extLst>
          </c:dPt>
          <c:dPt>
            <c:idx val="11"/>
            <c:invertIfNegative val="0"/>
            <c:bubble3D val="0"/>
            <c:spPr>
              <a:solidFill>
                <a:schemeClr val="accent4"/>
              </a:solidFill>
              <a:ln>
                <a:noFill/>
              </a:ln>
              <a:effectLst/>
            </c:spPr>
            <c:extLst>
              <c:ext xmlns:c16="http://schemas.microsoft.com/office/drawing/2014/chart" uri="{C3380CC4-5D6E-409C-BE32-E72D297353CC}">
                <c16:uniqueId val="{00000052-4DFB-4FB2-8F44-DC64FC35DBB7}"/>
              </c:ext>
            </c:extLst>
          </c:dPt>
          <c:dPt>
            <c:idx val="12"/>
            <c:invertIfNegative val="0"/>
            <c:bubble3D val="0"/>
            <c:spPr>
              <a:solidFill>
                <a:schemeClr val="accent5"/>
              </a:solidFill>
              <a:ln>
                <a:noFill/>
              </a:ln>
              <a:effectLst/>
            </c:spPr>
            <c:extLst>
              <c:ext xmlns:c16="http://schemas.microsoft.com/office/drawing/2014/chart" uri="{C3380CC4-5D6E-409C-BE32-E72D297353CC}">
                <c16:uniqueId val="{00000008-2D93-4AD6-8084-75F4B312F44B}"/>
              </c:ext>
            </c:extLst>
          </c:dPt>
          <c:dPt>
            <c:idx val="13"/>
            <c:invertIfNegative val="0"/>
            <c:bubble3D val="0"/>
            <c:spPr>
              <a:solidFill>
                <a:schemeClr val="accent5"/>
              </a:solidFill>
              <a:ln>
                <a:noFill/>
              </a:ln>
              <a:effectLst/>
            </c:spPr>
            <c:extLst>
              <c:ext xmlns:c16="http://schemas.microsoft.com/office/drawing/2014/chart" uri="{C3380CC4-5D6E-409C-BE32-E72D297353CC}">
                <c16:uniqueId val="{0000000F-8FD7-4BE5-8848-7A004E8AACAB}"/>
              </c:ext>
            </c:extLst>
          </c:dPt>
          <c:dPt>
            <c:idx val="14"/>
            <c:invertIfNegative val="0"/>
            <c:bubble3D val="0"/>
            <c:spPr>
              <a:solidFill>
                <a:schemeClr val="accent5"/>
              </a:solidFill>
              <a:ln>
                <a:noFill/>
              </a:ln>
              <a:effectLst/>
            </c:spPr>
            <c:extLst>
              <c:ext xmlns:c16="http://schemas.microsoft.com/office/drawing/2014/chart" uri="{C3380CC4-5D6E-409C-BE32-E72D297353CC}">
                <c16:uniqueId val="{00000011-8FD7-4BE5-8848-7A004E8AACAB}"/>
              </c:ext>
            </c:extLst>
          </c:dPt>
          <c:dPt>
            <c:idx val="15"/>
            <c:invertIfNegative val="0"/>
            <c:bubble3D val="0"/>
            <c:spPr>
              <a:solidFill>
                <a:schemeClr val="accent5"/>
              </a:solidFill>
              <a:ln>
                <a:noFill/>
              </a:ln>
              <a:effectLst/>
            </c:spPr>
            <c:extLst>
              <c:ext xmlns:c16="http://schemas.microsoft.com/office/drawing/2014/chart" uri="{C3380CC4-5D6E-409C-BE32-E72D297353CC}">
                <c16:uniqueId val="{00000013-8FD7-4BE5-8848-7A004E8AACAB}"/>
              </c:ext>
            </c:extLst>
          </c:dPt>
          <c:dPt>
            <c:idx val="16"/>
            <c:invertIfNegative val="0"/>
            <c:bubble3D val="0"/>
            <c:spPr>
              <a:solidFill>
                <a:schemeClr val="accent5"/>
              </a:solidFill>
              <a:ln>
                <a:noFill/>
              </a:ln>
              <a:effectLst/>
            </c:spPr>
            <c:extLst>
              <c:ext xmlns:c16="http://schemas.microsoft.com/office/drawing/2014/chart" uri="{C3380CC4-5D6E-409C-BE32-E72D297353CC}">
                <c16:uniqueId val="{00000015-8FD7-4BE5-8848-7A004E8AACAB}"/>
              </c:ext>
            </c:extLst>
          </c:dPt>
          <c:dPt>
            <c:idx val="17"/>
            <c:invertIfNegative val="0"/>
            <c:bubble3D val="0"/>
            <c:spPr>
              <a:solidFill>
                <a:schemeClr val="accent5"/>
              </a:solidFill>
              <a:ln>
                <a:noFill/>
              </a:ln>
              <a:effectLst/>
            </c:spPr>
            <c:extLst>
              <c:ext xmlns:c16="http://schemas.microsoft.com/office/drawing/2014/chart" uri="{C3380CC4-5D6E-409C-BE32-E72D297353CC}">
                <c16:uniqueId val="{00000017-8FD7-4BE5-8848-7A004E8AACAB}"/>
              </c:ext>
            </c:extLst>
          </c:dPt>
          <c:dPt>
            <c:idx val="18"/>
            <c:invertIfNegative val="0"/>
            <c:bubble3D val="0"/>
            <c:spPr>
              <a:solidFill>
                <a:schemeClr val="accent5"/>
              </a:solidFill>
              <a:ln>
                <a:noFill/>
              </a:ln>
              <a:effectLst/>
            </c:spPr>
            <c:extLst>
              <c:ext xmlns:c16="http://schemas.microsoft.com/office/drawing/2014/chart" uri="{C3380CC4-5D6E-409C-BE32-E72D297353CC}">
                <c16:uniqueId val="{00000019-8FD7-4BE5-8848-7A004E8AACAB}"/>
              </c:ext>
            </c:extLst>
          </c:dPt>
          <c:dPt>
            <c:idx val="19"/>
            <c:invertIfNegative val="0"/>
            <c:bubble3D val="0"/>
            <c:spPr>
              <a:solidFill>
                <a:schemeClr val="accent4"/>
              </a:solidFill>
              <a:ln>
                <a:noFill/>
              </a:ln>
              <a:effectLst/>
            </c:spPr>
            <c:extLst>
              <c:ext xmlns:c16="http://schemas.microsoft.com/office/drawing/2014/chart" uri="{C3380CC4-5D6E-409C-BE32-E72D297353CC}">
                <c16:uniqueId val="{00000053-4DFB-4FB2-8F44-DC64FC35DBB7}"/>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54-4DFB-4FB2-8F44-DC64FC35DBB7}"/>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55-4DFB-4FB2-8F44-DC64FC35DBB7}"/>
              </c:ext>
            </c:extLst>
          </c:dPt>
          <c:dPt>
            <c:idx val="22"/>
            <c:invertIfNegative val="0"/>
            <c:bubble3D val="0"/>
            <c:spPr>
              <a:solidFill>
                <a:schemeClr val="accent4"/>
              </a:solidFill>
              <a:ln>
                <a:noFill/>
              </a:ln>
              <a:effectLst/>
            </c:spPr>
            <c:extLst>
              <c:ext xmlns:c16="http://schemas.microsoft.com/office/drawing/2014/chart" uri="{C3380CC4-5D6E-409C-BE32-E72D297353CC}">
                <c16:uniqueId val="{00000056-4DFB-4FB2-8F44-DC64FC35DBB7}"/>
              </c:ext>
            </c:extLst>
          </c:dPt>
          <c:dPt>
            <c:idx val="23"/>
            <c:invertIfNegative val="0"/>
            <c:bubble3D val="0"/>
            <c:spPr>
              <a:solidFill>
                <a:schemeClr val="accent4"/>
              </a:solidFill>
              <a:ln>
                <a:noFill/>
              </a:ln>
              <a:effectLst/>
            </c:spPr>
            <c:extLst>
              <c:ext xmlns:c16="http://schemas.microsoft.com/office/drawing/2014/chart" uri="{C3380CC4-5D6E-409C-BE32-E72D297353CC}">
                <c16:uniqueId val="{00000057-4DFB-4FB2-8F44-DC64FC35DBB7}"/>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58-4DFB-4FB2-8F44-DC64FC35DBB7}"/>
              </c:ext>
            </c:extLst>
          </c:dPt>
          <c:dPt>
            <c:idx val="25"/>
            <c:invertIfNegative val="0"/>
            <c:bubble3D val="0"/>
            <c:spPr>
              <a:solidFill>
                <a:schemeClr val="accent4"/>
              </a:solidFill>
              <a:ln>
                <a:noFill/>
              </a:ln>
              <a:effectLst/>
            </c:spPr>
            <c:extLst>
              <c:ext xmlns:c16="http://schemas.microsoft.com/office/drawing/2014/chart" uri="{C3380CC4-5D6E-409C-BE32-E72D297353CC}">
                <c16:uniqueId val="{00000059-4DFB-4FB2-8F44-DC64FC35DBB7}"/>
              </c:ext>
            </c:extLst>
          </c:dPt>
          <c:dPt>
            <c:idx val="26"/>
            <c:invertIfNegative val="0"/>
            <c:bubble3D val="0"/>
            <c:spPr>
              <a:solidFill>
                <a:schemeClr val="accent5"/>
              </a:solidFill>
              <a:ln>
                <a:noFill/>
              </a:ln>
              <a:effectLst/>
            </c:spPr>
            <c:extLst>
              <c:ext xmlns:c16="http://schemas.microsoft.com/office/drawing/2014/chart" uri="{C3380CC4-5D6E-409C-BE32-E72D297353CC}">
                <c16:uniqueId val="{0000001B-8FD7-4BE5-8848-7A004E8AACAB}"/>
              </c:ext>
            </c:extLst>
          </c:dPt>
          <c:dPt>
            <c:idx val="27"/>
            <c:invertIfNegative val="0"/>
            <c:bubble3D val="0"/>
            <c:spPr>
              <a:solidFill>
                <a:schemeClr val="accent5"/>
              </a:solidFill>
              <a:ln>
                <a:noFill/>
              </a:ln>
              <a:effectLst/>
            </c:spPr>
            <c:extLst>
              <c:ext xmlns:c16="http://schemas.microsoft.com/office/drawing/2014/chart" uri="{C3380CC4-5D6E-409C-BE32-E72D297353CC}">
                <c16:uniqueId val="{0000001D-8FD7-4BE5-8848-7A004E8AACAB}"/>
              </c:ext>
            </c:extLst>
          </c:dPt>
          <c:dPt>
            <c:idx val="28"/>
            <c:invertIfNegative val="0"/>
            <c:bubble3D val="0"/>
            <c:spPr>
              <a:solidFill>
                <a:schemeClr val="accent5"/>
              </a:solidFill>
              <a:ln>
                <a:noFill/>
              </a:ln>
              <a:effectLst/>
            </c:spPr>
            <c:extLst>
              <c:ext xmlns:c16="http://schemas.microsoft.com/office/drawing/2014/chart" uri="{C3380CC4-5D6E-409C-BE32-E72D297353CC}">
                <c16:uniqueId val="{00000022-2D93-4AD6-8084-75F4B312F44B}"/>
              </c:ext>
            </c:extLst>
          </c:dPt>
          <c:dPt>
            <c:idx val="29"/>
            <c:invertIfNegative val="0"/>
            <c:bubble3D val="0"/>
            <c:spPr>
              <a:solidFill>
                <a:schemeClr val="accent5"/>
              </a:solidFill>
              <a:ln>
                <a:noFill/>
              </a:ln>
              <a:effectLst/>
            </c:spPr>
            <c:extLst>
              <c:ext xmlns:c16="http://schemas.microsoft.com/office/drawing/2014/chart" uri="{C3380CC4-5D6E-409C-BE32-E72D297353CC}">
                <c16:uniqueId val="{00000021-2D93-4AD6-8084-75F4B312F44B}"/>
              </c:ext>
            </c:extLst>
          </c:dPt>
          <c:dPt>
            <c:idx val="30"/>
            <c:invertIfNegative val="0"/>
            <c:bubble3D val="0"/>
            <c:spPr>
              <a:solidFill>
                <a:schemeClr val="accent4"/>
              </a:solidFill>
              <a:ln>
                <a:noFill/>
              </a:ln>
              <a:effectLst/>
            </c:spPr>
            <c:extLst>
              <c:ext xmlns:c16="http://schemas.microsoft.com/office/drawing/2014/chart" uri="{C3380CC4-5D6E-409C-BE32-E72D297353CC}">
                <c16:uniqueId val="{0000005A-4DFB-4FB2-8F44-DC64FC35DBB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05B-4DFB-4FB2-8F44-DC64FC35DBB7}"/>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5C-4DFB-4FB2-8F44-DC64FC35DBB7}"/>
              </c:ext>
            </c:extLst>
          </c:dPt>
          <c:dPt>
            <c:idx val="33"/>
            <c:invertIfNegative val="0"/>
            <c:bubble3D val="0"/>
            <c:spPr>
              <a:solidFill>
                <a:schemeClr val="accent4"/>
              </a:solidFill>
              <a:ln>
                <a:noFill/>
              </a:ln>
              <a:effectLst/>
            </c:spPr>
            <c:extLst>
              <c:ext xmlns:c16="http://schemas.microsoft.com/office/drawing/2014/chart" uri="{C3380CC4-5D6E-409C-BE32-E72D297353CC}">
                <c16:uniqueId val="{0000005D-4DFB-4FB2-8F44-DC64FC35DBB7}"/>
              </c:ext>
            </c:extLst>
          </c:dPt>
          <c:dPt>
            <c:idx val="34"/>
            <c:invertIfNegative val="0"/>
            <c:bubble3D val="0"/>
            <c:spPr>
              <a:solidFill>
                <a:schemeClr val="accent5"/>
              </a:solidFill>
              <a:ln>
                <a:noFill/>
              </a:ln>
              <a:effectLst/>
            </c:spPr>
            <c:extLst>
              <c:ext xmlns:c16="http://schemas.microsoft.com/office/drawing/2014/chart" uri="{C3380CC4-5D6E-409C-BE32-E72D297353CC}">
                <c16:uniqueId val="{00000053-7A2D-4C6C-96E3-2AA57D9F95F0}"/>
              </c:ext>
            </c:extLst>
          </c:dPt>
          <c:dPt>
            <c:idx val="35"/>
            <c:invertIfNegative val="0"/>
            <c:bubble3D val="0"/>
            <c:spPr>
              <a:solidFill>
                <a:schemeClr val="accent5"/>
              </a:solidFill>
              <a:ln>
                <a:noFill/>
              </a:ln>
              <a:effectLst/>
            </c:spPr>
            <c:extLst>
              <c:ext xmlns:c16="http://schemas.microsoft.com/office/drawing/2014/chart" uri="{C3380CC4-5D6E-409C-BE32-E72D297353CC}">
                <c16:uniqueId val="{00000025-8FD7-4BE5-8848-7A004E8AACAB}"/>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5E-4DFB-4FB2-8F44-DC64FC35DBB7}"/>
              </c:ext>
            </c:extLst>
          </c:dPt>
          <c:dPt>
            <c:idx val="37"/>
            <c:invertIfNegative val="0"/>
            <c:bubble3D val="0"/>
            <c:spPr>
              <a:solidFill>
                <a:schemeClr val="accent4"/>
              </a:solidFill>
              <a:ln>
                <a:noFill/>
              </a:ln>
              <a:effectLst/>
            </c:spPr>
            <c:extLst>
              <c:ext xmlns:c16="http://schemas.microsoft.com/office/drawing/2014/chart" uri="{C3380CC4-5D6E-409C-BE32-E72D297353CC}">
                <c16:uniqueId val="{0000005F-4DFB-4FB2-8F44-DC64FC35DBB7}"/>
              </c:ext>
            </c:extLst>
          </c:dPt>
          <c:cat>
            <c:multiLvlStrRef>
              <c:f>'Graphique 1'!$A$2:$C$39</c:f>
              <c:multiLvlStrCache>
                <c:ptCount val="38"/>
                <c:lvl>
                  <c:pt idx="0">
                    <c:v>Ensemble</c:v>
                  </c:pt>
                  <c:pt idx="1">
                    <c:v>Ensemble</c:v>
                  </c:pt>
                  <c:pt idx="2">
                    <c:v>Femmes</c:v>
                  </c:pt>
                  <c:pt idx="3">
                    <c:v>Hommes</c:v>
                  </c:pt>
                  <c:pt idx="4">
                    <c:v>Femmes</c:v>
                  </c:pt>
                  <c:pt idx="5">
                    <c:v>Hommes</c:v>
                  </c:pt>
                  <c:pt idx="6">
                    <c:v>30 ans ou moins</c:v>
                  </c:pt>
                  <c:pt idx="7">
                    <c:v>Entre 31 ans et 50 ans</c:v>
                  </c:pt>
                  <c:pt idx="8">
                    <c:v>Plus de 50 ans</c:v>
                  </c:pt>
                  <c:pt idx="9">
                    <c:v>30 ans ou moins</c:v>
                  </c:pt>
                  <c:pt idx="10">
                    <c:v>Entre 31 ans et 50 ans</c:v>
                  </c:pt>
                  <c:pt idx="11">
                    <c:v>Plus de 50 ans</c:v>
                  </c:pt>
                  <c:pt idx="12">
                    <c:v>Cadres et prof. intel. sup.</c:v>
                  </c:pt>
                  <c:pt idx="13">
                    <c:v>Agriculteurs exploitants*</c:v>
                  </c:pt>
                  <c:pt idx="14">
                    <c:v>Artisans, commerçants, chefs d'entr.*</c:v>
                  </c:pt>
                  <c:pt idx="15">
                    <c:v>Professions intermédiaires</c:v>
                  </c:pt>
                  <c:pt idx="16">
                    <c:v>Employés</c:v>
                  </c:pt>
                  <c:pt idx="17">
                    <c:v>Ouvriers</c:v>
                  </c:pt>
                  <c:pt idx="18">
                    <c:v>Non-déterminé</c:v>
                  </c:pt>
                  <c:pt idx="19">
                    <c:v>Cadres et prof. intel. sup.</c:v>
                  </c:pt>
                  <c:pt idx="20">
                    <c:v>Agriculteurs exploitants*</c:v>
                  </c:pt>
                  <c:pt idx="21">
                    <c:v>Artisans, commerçants, chefs d'entr.*</c:v>
                  </c:pt>
                  <c:pt idx="22">
                    <c:v>Professions intermédiaires</c:v>
                  </c:pt>
                  <c:pt idx="23">
                    <c:v>Employés</c:v>
                  </c:pt>
                  <c:pt idx="24">
                    <c:v>Ouvriers</c:v>
                  </c:pt>
                  <c:pt idx="25">
                    <c:v>Non-déterminé</c:v>
                  </c:pt>
                  <c:pt idx="26">
                    <c:v>CDI</c:v>
                  </c:pt>
                  <c:pt idx="27">
                    <c:v>CDD</c:v>
                  </c:pt>
                  <c:pt idx="28">
                    <c:v>Intérim</c:v>
                  </c:pt>
                  <c:pt idx="29">
                    <c:v>Autre contrat</c:v>
                  </c:pt>
                  <c:pt idx="30">
                    <c:v>CDI</c:v>
                  </c:pt>
                  <c:pt idx="31">
                    <c:v>CDD</c:v>
                  </c:pt>
                  <c:pt idx="32">
                    <c:v>Intérim</c:v>
                  </c:pt>
                  <c:pt idx="33">
                    <c:v>Autre contrat</c:v>
                  </c:pt>
                  <c:pt idx="34">
                    <c:v>au Smic</c:v>
                  </c:pt>
                  <c:pt idx="35">
                    <c:v>au-delà du Smic</c:v>
                  </c:pt>
                  <c:pt idx="36">
                    <c:v>au Smic</c:v>
                  </c:pt>
                  <c:pt idx="37">
                    <c:v>au-delà du Smic</c:v>
                  </c:pt>
                </c:lvl>
                <c:lvl>
                  <c:pt idx="0">
                    <c:v>2020</c:v>
                  </c:pt>
                  <c:pt idx="1">
                    <c:v>2019</c:v>
                  </c:pt>
                  <c:pt idx="2">
                    <c:v>2020</c:v>
                  </c:pt>
                  <c:pt idx="4">
                    <c:v>2019</c:v>
                  </c:pt>
                  <c:pt idx="6">
                    <c:v>2020</c:v>
                  </c:pt>
                  <c:pt idx="9">
                    <c:v>2019</c:v>
                  </c:pt>
                  <c:pt idx="12">
                    <c:v>2020</c:v>
                  </c:pt>
                  <c:pt idx="19">
                    <c:v>2019</c:v>
                  </c:pt>
                  <c:pt idx="26">
                    <c:v>2020</c:v>
                  </c:pt>
                  <c:pt idx="30">
                    <c:v>2019</c:v>
                  </c:pt>
                  <c:pt idx="34">
                    <c:v>2020</c:v>
                  </c:pt>
                  <c:pt idx="36">
                    <c:v>2019</c:v>
                  </c:pt>
                </c:lvl>
                <c:lvl>
                  <c:pt idx="2">
                    <c:v>Sexe</c:v>
                  </c:pt>
                  <c:pt idx="6">
                    <c:v>Age</c:v>
                  </c:pt>
                  <c:pt idx="12">
                    <c:v>PCS</c:v>
                  </c:pt>
                  <c:pt idx="26">
                    <c:v>Contrat</c:v>
                  </c:pt>
                  <c:pt idx="34">
                    <c:v>Rémunéré**</c:v>
                  </c:pt>
                </c:lvl>
              </c:multiLvlStrCache>
            </c:multiLvlStrRef>
          </c:cat>
          <c:val>
            <c:numRef>
              <c:f>'Graphique 1'!$D$2:$D$39</c:f>
              <c:numCache>
                <c:formatCode>0.00%</c:formatCode>
                <c:ptCount val="38"/>
                <c:pt idx="0">
                  <c:v>1.7480971190000001E-3</c:v>
                </c:pt>
                <c:pt idx="1">
                  <c:v>5.90807365E-4</c:v>
                </c:pt>
                <c:pt idx="2">
                  <c:v>1.9536321079999999E-3</c:v>
                </c:pt>
                <c:pt idx="3">
                  <c:v>1.5814204770000001E-3</c:v>
                </c:pt>
                <c:pt idx="4">
                  <c:v>5.5054690200000004E-4</c:v>
                </c:pt>
                <c:pt idx="5">
                  <c:v>6.2405223399999998E-4</c:v>
                </c:pt>
                <c:pt idx="6">
                  <c:v>1.771189337E-3</c:v>
                </c:pt>
                <c:pt idx="7">
                  <c:v>1.9653267720000003E-3</c:v>
                </c:pt>
                <c:pt idx="8">
                  <c:v>1.2921393179999999E-3</c:v>
                </c:pt>
                <c:pt idx="9">
                  <c:v>5.2475330600000006E-4</c:v>
                </c:pt>
                <c:pt idx="10">
                  <c:v>7.4031120099999996E-4</c:v>
                </c:pt>
                <c:pt idx="11">
                  <c:v>3.79829945E-4</c:v>
                </c:pt>
                <c:pt idx="12">
                  <c:v>1.2058730389999999E-3</c:v>
                </c:pt>
                <c:pt idx="13">
                  <c:v>8.4222346999999998E-4</c:v>
                </c:pt>
                <c:pt idx="14">
                  <c:v>2.2963627730000001E-3</c:v>
                </c:pt>
                <c:pt idx="15">
                  <c:v>1.458658984E-3</c:v>
                </c:pt>
                <c:pt idx="16">
                  <c:v>2.1464725830000002E-3</c:v>
                </c:pt>
                <c:pt idx="17">
                  <c:v>1.745202914E-3</c:v>
                </c:pt>
                <c:pt idx="18">
                  <c:v>1.9521807829999999E-3</c:v>
                </c:pt>
                <c:pt idx="19">
                  <c:v>4.7220259900000001E-4</c:v>
                </c:pt>
                <c:pt idx="20">
                  <c:v>8.7623220200000007E-4</c:v>
                </c:pt>
                <c:pt idx="21">
                  <c:v>4.2669033399999999E-4</c:v>
                </c:pt>
                <c:pt idx="22">
                  <c:v>4.3335088100000005E-4</c:v>
                </c:pt>
                <c:pt idx="23">
                  <c:v>5.4993719799999998E-4</c:v>
                </c:pt>
                <c:pt idx="24">
                  <c:v>7.96927762E-4</c:v>
                </c:pt>
                <c:pt idx="25">
                  <c:v>5.86839142E-4</c:v>
                </c:pt>
                <c:pt idx="26">
                  <c:v>1.2558253869999999E-3</c:v>
                </c:pt>
                <c:pt idx="27">
                  <c:v>2.7726337190000002E-3</c:v>
                </c:pt>
                <c:pt idx="28">
                  <c:v>4.7009145699999999E-3</c:v>
                </c:pt>
                <c:pt idx="29">
                  <c:v>1.1542647100000001E-3</c:v>
                </c:pt>
                <c:pt idx="30">
                  <c:v>4.2190340399999996E-4</c:v>
                </c:pt>
                <c:pt idx="31">
                  <c:v>6.4488456799999998E-4</c:v>
                </c:pt>
                <c:pt idx="32">
                  <c:v>2.2680136229999998E-3</c:v>
                </c:pt>
                <c:pt idx="33">
                  <c:v>4.0698072699999995E-4</c:v>
                </c:pt>
                <c:pt idx="34">
                  <c:v>1.9896355300000001E-3</c:v>
                </c:pt>
                <c:pt idx="35">
                  <c:v>1.637435868E-3</c:v>
                </c:pt>
                <c:pt idx="36">
                  <c:v>4.9850551999999998E-4</c:v>
                </c:pt>
                <c:pt idx="37">
                  <c:v>5.8888549300000002E-4</c:v>
                </c:pt>
              </c:numCache>
            </c:numRef>
          </c:val>
          <c:extLst>
            <c:ext xmlns:c16="http://schemas.microsoft.com/office/drawing/2014/chart" uri="{C3380CC4-5D6E-409C-BE32-E72D297353CC}">
              <c16:uniqueId val="{00000000-2D93-4AD6-8084-75F4B312F44B}"/>
            </c:ext>
          </c:extLst>
        </c:ser>
        <c:ser>
          <c:idx val="1"/>
          <c:order val="1"/>
          <c:tx>
            <c:strRef>
              <c:f>'Graphique 1'!$E$1</c:f>
              <c:strCache>
                <c:ptCount val="1"/>
                <c:pt idx="0">
                  <c:v>Pendant une période salariée</c:v>
                </c:pt>
              </c:strCache>
            </c:strRef>
          </c:tx>
          <c:spPr>
            <a:solidFill>
              <a:schemeClr val="accent6">
                <a:lumMod val="40000"/>
                <a:lumOff val="60000"/>
              </a:schemeClr>
            </a:solidFill>
            <a:ln>
              <a:noFill/>
            </a:ln>
            <a:effectLst/>
          </c:spPr>
          <c:invertIfNegative val="0"/>
          <c:dPt>
            <c:idx val="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E-2D93-4AD6-8084-75F4B312F44B}"/>
              </c:ext>
            </c:extLst>
          </c:dPt>
          <c:dPt>
            <c:idx val="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1-7A2D-4C6C-96E3-2AA57D9F95F0}"/>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D-2D93-4AD6-8084-75F4B312F44B}"/>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C-2D93-4AD6-8084-75F4B312F44B}"/>
              </c:ext>
            </c:extLst>
          </c:dPt>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5-7A2D-4C6C-96E3-2AA57D9F95F0}"/>
              </c:ext>
            </c:extLst>
          </c:dPt>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2-7A2D-4C6C-96E3-2AA57D9F95F0}"/>
              </c:ext>
            </c:extLst>
          </c:dPt>
          <c:dPt>
            <c:idx val="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B-2D93-4AD6-8084-75F4B312F44B}"/>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A-2D93-4AD6-8084-75F4B312F44B}"/>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9-2D93-4AD6-8084-75F4B312F44B}"/>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8-2D93-4AD6-8084-75F4B312F44B}"/>
              </c:ext>
            </c:extLst>
          </c:dPt>
          <c:dPt>
            <c:idx val="1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7-2D93-4AD6-8084-75F4B312F44B}"/>
              </c:ext>
            </c:extLst>
          </c:dPt>
          <c:dPt>
            <c:idx val="1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6-2D93-4AD6-8084-75F4B312F44B}"/>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5-2D93-4AD6-8084-75F4B312F44B}"/>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3-7A2D-4C6C-96E3-2AA57D9F95F0}"/>
              </c:ext>
            </c:extLst>
          </c:dPt>
          <c:dPt>
            <c:idx val="1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4-7A2D-4C6C-96E3-2AA57D9F95F0}"/>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6-7A2D-4C6C-96E3-2AA57D9F95F0}"/>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7-7A2D-4C6C-96E3-2AA57D9F95F0}"/>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8-7A2D-4C6C-96E3-2AA57D9F95F0}"/>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9-7A2D-4C6C-96E3-2AA57D9F95F0}"/>
              </c:ext>
            </c:extLst>
          </c:dPt>
          <c:dPt>
            <c:idx val="1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A-7A2D-4C6C-96E3-2AA57D9F95F0}"/>
              </c:ext>
            </c:extLst>
          </c:dPt>
          <c:dPt>
            <c:idx val="2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4-2D93-4AD6-8084-75F4B312F44B}"/>
              </c:ext>
            </c:extLst>
          </c:dPt>
          <c:dPt>
            <c:idx val="2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3-2D93-4AD6-8084-75F4B312F44B}"/>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2D93-4AD6-8084-75F4B312F44B}"/>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3-2D93-4AD6-8084-75F4B312F44B}"/>
              </c:ext>
            </c:extLst>
          </c:dPt>
          <c:dPt>
            <c:idx val="2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B-7A2D-4C6C-96E3-2AA57D9F95F0}"/>
              </c:ext>
            </c:extLst>
          </c:dPt>
          <c:dPt>
            <c:idx val="2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C-7A2D-4C6C-96E3-2AA57D9F95F0}"/>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D-7A2D-4C6C-96E3-2AA57D9F95F0}"/>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E-7A2D-4C6C-96E3-2AA57D9F95F0}"/>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0-2D93-4AD6-8084-75F4B312F44B}"/>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F-2D93-4AD6-8084-75F4B312F44B}"/>
              </c:ext>
            </c:extLst>
          </c:dPt>
          <c:dPt>
            <c:idx val="3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4F-7A2D-4C6C-96E3-2AA57D9F95F0}"/>
              </c:ext>
            </c:extLst>
          </c:dPt>
          <c:dPt>
            <c:idx val="3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50-7A2D-4C6C-96E3-2AA57D9F95F0}"/>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54-7A2D-4C6C-96E3-2AA57D9F95F0}"/>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55-7A2D-4C6C-96E3-2AA57D9F95F0}"/>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6-7A2D-4C6C-96E3-2AA57D9F95F0}"/>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7-7A2D-4C6C-96E3-2AA57D9F95F0}"/>
              </c:ext>
            </c:extLst>
          </c:dPt>
          <c:dPt>
            <c:idx val="3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58-7A2D-4C6C-96E3-2AA57D9F95F0}"/>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59-7A2D-4C6C-96E3-2AA57D9F95F0}"/>
              </c:ext>
            </c:extLst>
          </c:dPt>
          <c:dLbls>
            <c:dLbl>
              <c:idx val="0"/>
              <c:tx>
                <c:rich>
                  <a:bodyPr/>
                  <a:lstStyle/>
                  <a:p>
                    <a:fld id="{BCF0E666-7F8A-49C6-AE65-A39B29614281}" type="CELLRANGE">
                      <a:rPr lang="en-US"/>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2D93-4AD6-8084-75F4B312F44B}"/>
                </c:ext>
              </c:extLst>
            </c:dLbl>
            <c:dLbl>
              <c:idx val="1"/>
              <c:tx>
                <c:rich>
                  <a:bodyPr/>
                  <a:lstStyle/>
                  <a:p>
                    <a:fld id="{0D003E60-7C9B-4FAE-AB60-024C5183169F}"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1-7A2D-4C6C-96E3-2AA57D9F95F0}"/>
                </c:ext>
              </c:extLst>
            </c:dLbl>
            <c:dLbl>
              <c:idx val="2"/>
              <c:tx>
                <c:rich>
                  <a:bodyPr/>
                  <a:lstStyle/>
                  <a:p>
                    <a:fld id="{C2DC52FD-A11B-4C83-84EA-498C5E1F0C2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2D93-4AD6-8084-75F4B312F44B}"/>
                </c:ext>
              </c:extLst>
            </c:dLbl>
            <c:dLbl>
              <c:idx val="3"/>
              <c:tx>
                <c:rich>
                  <a:bodyPr/>
                  <a:lstStyle/>
                  <a:p>
                    <a:fld id="{9633D6B2-A868-4BA9-8999-6061104AD16E}"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2D93-4AD6-8084-75F4B312F44B}"/>
                </c:ext>
              </c:extLst>
            </c:dLbl>
            <c:dLbl>
              <c:idx val="4"/>
              <c:tx>
                <c:rich>
                  <a:bodyPr/>
                  <a:lstStyle/>
                  <a:p>
                    <a:fld id="{F475FD5A-3CEE-4353-ADCE-18FFCCBE057F}"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5-7A2D-4C6C-96E3-2AA57D9F95F0}"/>
                </c:ext>
              </c:extLst>
            </c:dLbl>
            <c:dLbl>
              <c:idx val="5"/>
              <c:tx>
                <c:rich>
                  <a:bodyPr/>
                  <a:lstStyle/>
                  <a:p>
                    <a:fld id="{079B8C41-66B7-4D92-943D-7AF7D632758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2-7A2D-4C6C-96E3-2AA57D9F95F0}"/>
                </c:ext>
              </c:extLst>
            </c:dLbl>
            <c:dLbl>
              <c:idx val="6"/>
              <c:tx>
                <c:rich>
                  <a:bodyPr/>
                  <a:lstStyle/>
                  <a:p>
                    <a:fld id="{5F3CB61A-EB3D-4BF7-B710-C2DCC8E72D1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2D93-4AD6-8084-75F4B312F44B}"/>
                </c:ext>
              </c:extLst>
            </c:dLbl>
            <c:dLbl>
              <c:idx val="7"/>
              <c:tx>
                <c:rich>
                  <a:bodyPr/>
                  <a:lstStyle/>
                  <a:p>
                    <a:fld id="{DAD52DE5-C0F6-4C22-B2F4-98A3E8A40FCC}"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2D93-4AD6-8084-75F4B312F44B}"/>
                </c:ext>
              </c:extLst>
            </c:dLbl>
            <c:dLbl>
              <c:idx val="8"/>
              <c:tx>
                <c:rich>
                  <a:bodyPr/>
                  <a:lstStyle/>
                  <a:p>
                    <a:fld id="{646F7944-936D-484E-99E6-B8228422BAA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2D93-4AD6-8084-75F4B312F44B}"/>
                </c:ext>
              </c:extLst>
            </c:dLbl>
            <c:dLbl>
              <c:idx val="9"/>
              <c:tx>
                <c:rich>
                  <a:bodyPr/>
                  <a:lstStyle/>
                  <a:p>
                    <a:fld id="{A9BF6933-36C9-485F-831F-41541DB101CF}"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2D93-4AD6-8084-75F4B312F44B}"/>
                </c:ext>
              </c:extLst>
            </c:dLbl>
            <c:dLbl>
              <c:idx val="10"/>
              <c:tx>
                <c:rich>
                  <a:bodyPr/>
                  <a:lstStyle/>
                  <a:p>
                    <a:fld id="{6FC4C9AD-E62C-476D-B50D-650EEF05795A}"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2D93-4AD6-8084-75F4B312F44B}"/>
                </c:ext>
              </c:extLst>
            </c:dLbl>
            <c:dLbl>
              <c:idx val="11"/>
              <c:tx>
                <c:rich>
                  <a:bodyPr/>
                  <a:lstStyle/>
                  <a:p>
                    <a:fld id="{01371530-9702-4382-96FE-9B831879BC9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2D93-4AD6-8084-75F4B312F44B}"/>
                </c:ext>
              </c:extLst>
            </c:dLbl>
            <c:dLbl>
              <c:idx val="12"/>
              <c:tx>
                <c:rich>
                  <a:bodyPr/>
                  <a:lstStyle/>
                  <a:p>
                    <a:fld id="{8F9928C5-7426-4651-AB33-4BA48BA276E9}"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2D93-4AD6-8084-75F4B312F44B}"/>
                </c:ext>
              </c:extLst>
            </c:dLbl>
            <c:dLbl>
              <c:idx val="13"/>
              <c:tx>
                <c:rich>
                  <a:bodyPr/>
                  <a:lstStyle/>
                  <a:p>
                    <a:fld id="{68EDB700-215A-48B9-84CC-87CB2A802157}"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3-7A2D-4C6C-96E3-2AA57D9F95F0}"/>
                </c:ext>
              </c:extLst>
            </c:dLbl>
            <c:dLbl>
              <c:idx val="14"/>
              <c:tx>
                <c:rich>
                  <a:bodyPr/>
                  <a:lstStyle/>
                  <a:p>
                    <a:fld id="{E1CFC653-8BF1-4C20-9BD7-B802C6B7374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7A2D-4C6C-96E3-2AA57D9F95F0}"/>
                </c:ext>
              </c:extLst>
            </c:dLbl>
            <c:dLbl>
              <c:idx val="15"/>
              <c:tx>
                <c:rich>
                  <a:bodyPr/>
                  <a:lstStyle/>
                  <a:p>
                    <a:fld id="{1E89E30F-FE6C-44B2-9D1C-79BA9FC23FB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7A2D-4C6C-96E3-2AA57D9F95F0}"/>
                </c:ext>
              </c:extLst>
            </c:dLbl>
            <c:dLbl>
              <c:idx val="16"/>
              <c:tx>
                <c:rich>
                  <a:bodyPr/>
                  <a:lstStyle/>
                  <a:p>
                    <a:fld id="{83BEE81A-DA75-4C57-A651-E14C406D5DD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7-7A2D-4C6C-96E3-2AA57D9F95F0}"/>
                </c:ext>
              </c:extLst>
            </c:dLbl>
            <c:dLbl>
              <c:idx val="17"/>
              <c:tx>
                <c:rich>
                  <a:bodyPr/>
                  <a:lstStyle/>
                  <a:p>
                    <a:fld id="{DEFBE08C-BCB1-4940-AD8C-8B15CC5B1E50}"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7A2D-4C6C-96E3-2AA57D9F95F0}"/>
                </c:ext>
              </c:extLst>
            </c:dLbl>
            <c:dLbl>
              <c:idx val="18"/>
              <c:tx>
                <c:rich>
                  <a:bodyPr/>
                  <a:lstStyle/>
                  <a:p>
                    <a:fld id="{D1F0FD81-B7F1-4852-9AA4-AB9740E6430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7A2D-4C6C-96E3-2AA57D9F95F0}"/>
                </c:ext>
              </c:extLst>
            </c:dLbl>
            <c:dLbl>
              <c:idx val="19"/>
              <c:tx>
                <c:rich>
                  <a:bodyPr/>
                  <a:lstStyle/>
                  <a:p>
                    <a:fld id="{3070A698-A642-4818-A0D2-68E486A7E5AC}"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7A2D-4C6C-96E3-2AA57D9F95F0}"/>
                </c:ext>
              </c:extLst>
            </c:dLbl>
            <c:dLbl>
              <c:idx val="20"/>
              <c:tx>
                <c:rich>
                  <a:bodyPr/>
                  <a:lstStyle/>
                  <a:p>
                    <a:fld id="{8911F8D7-46A7-4678-A9CB-631E4CFA5A57}"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2D93-4AD6-8084-75F4B312F44B}"/>
                </c:ext>
              </c:extLst>
            </c:dLbl>
            <c:dLbl>
              <c:idx val="21"/>
              <c:tx>
                <c:rich>
                  <a:bodyPr/>
                  <a:lstStyle/>
                  <a:p>
                    <a:fld id="{2360DD40-AFBA-465B-8437-3118B6C34A38}"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2D93-4AD6-8084-75F4B312F44B}"/>
                </c:ext>
              </c:extLst>
            </c:dLbl>
            <c:dLbl>
              <c:idx val="22"/>
              <c:tx>
                <c:rich>
                  <a:bodyPr/>
                  <a:lstStyle/>
                  <a:p>
                    <a:fld id="{85DD6AE6-727D-4014-826D-4EE81C04429E}"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2D93-4AD6-8084-75F4B312F44B}"/>
                </c:ext>
              </c:extLst>
            </c:dLbl>
            <c:dLbl>
              <c:idx val="23"/>
              <c:tx>
                <c:rich>
                  <a:bodyPr/>
                  <a:lstStyle/>
                  <a:p>
                    <a:fld id="{FE15AE86-9C1C-4B9D-8371-73970CA17A4B}"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D93-4AD6-8084-75F4B312F44B}"/>
                </c:ext>
              </c:extLst>
            </c:dLbl>
            <c:dLbl>
              <c:idx val="24"/>
              <c:tx>
                <c:rich>
                  <a:bodyPr/>
                  <a:lstStyle/>
                  <a:p>
                    <a:fld id="{0F0CC3A9-80D5-48C6-86C6-BD86A8AD9C9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7A2D-4C6C-96E3-2AA57D9F95F0}"/>
                </c:ext>
              </c:extLst>
            </c:dLbl>
            <c:dLbl>
              <c:idx val="25"/>
              <c:tx>
                <c:rich>
                  <a:bodyPr/>
                  <a:lstStyle/>
                  <a:p>
                    <a:fld id="{255F4CAA-9E2E-467C-890C-18EC183439EC}"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7A2D-4C6C-96E3-2AA57D9F95F0}"/>
                </c:ext>
              </c:extLst>
            </c:dLbl>
            <c:dLbl>
              <c:idx val="26"/>
              <c:tx>
                <c:rich>
                  <a:bodyPr/>
                  <a:lstStyle/>
                  <a:p>
                    <a:fld id="{B4D71C41-6654-4D44-9818-D470824FAA3A}"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7A2D-4C6C-96E3-2AA57D9F95F0}"/>
                </c:ext>
              </c:extLst>
            </c:dLbl>
            <c:dLbl>
              <c:idx val="27"/>
              <c:tx>
                <c:rich>
                  <a:bodyPr/>
                  <a:lstStyle/>
                  <a:p>
                    <a:fld id="{A62AB2A3-964E-4F9F-99AB-3A638979AF1B}"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7A2D-4C6C-96E3-2AA57D9F95F0}"/>
                </c:ext>
              </c:extLst>
            </c:dLbl>
            <c:dLbl>
              <c:idx val="28"/>
              <c:tx>
                <c:rich>
                  <a:bodyPr/>
                  <a:lstStyle/>
                  <a:p>
                    <a:fld id="{74FC86AD-55D4-4F35-B3BE-BF64AB96ADD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2D93-4AD6-8084-75F4B312F44B}"/>
                </c:ext>
              </c:extLst>
            </c:dLbl>
            <c:dLbl>
              <c:idx val="29"/>
              <c:tx>
                <c:rich>
                  <a:bodyPr/>
                  <a:lstStyle/>
                  <a:p>
                    <a:fld id="{40F78C25-9FED-4E16-A359-5737473F6342}"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2D93-4AD6-8084-75F4B312F44B}"/>
                </c:ext>
              </c:extLst>
            </c:dLbl>
            <c:dLbl>
              <c:idx val="30"/>
              <c:tx>
                <c:rich>
                  <a:bodyPr/>
                  <a:lstStyle/>
                  <a:p>
                    <a:fld id="{550093E0-98D4-4B99-A1BD-31EE80BCC9E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7A2D-4C6C-96E3-2AA57D9F95F0}"/>
                </c:ext>
              </c:extLst>
            </c:dLbl>
            <c:dLbl>
              <c:idx val="31"/>
              <c:tx>
                <c:rich>
                  <a:bodyPr/>
                  <a:lstStyle/>
                  <a:p>
                    <a:fld id="{AF772843-85CB-4394-B28A-505C8E0F0A79}"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7A2D-4C6C-96E3-2AA57D9F95F0}"/>
                </c:ext>
              </c:extLst>
            </c:dLbl>
            <c:dLbl>
              <c:idx val="32"/>
              <c:tx>
                <c:rich>
                  <a:bodyPr/>
                  <a:lstStyle/>
                  <a:p>
                    <a:fld id="{B8A2E783-59C3-43CE-BC01-B0DA8E4B7DAA}"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7A2D-4C6C-96E3-2AA57D9F95F0}"/>
                </c:ext>
              </c:extLst>
            </c:dLbl>
            <c:dLbl>
              <c:idx val="33"/>
              <c:tx>
                <c:rich>
                  <a:bodyPr/>
                  <a:lstStyle/>
                  <a:p>
                    <a:fld id="{4DCCD3ED-B3A6-48BA-A7F5-63B23083BB6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7A2D-4C6C-96E3-2AA57D9F95F0}"/>
                </c:ext>
              </c:extLst>
            </c:dLbl>
            <c:dLbl>
              <c:idx val="34"/>
              <c:tx>
                <c:rich>
                  <a:bodyPr/>
                  <a:lstStyle/>
                  <a:p>
                    <a:fld id="{0133882D-3163-4D68-AF3D-EF1390910EA1}"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7A2D-4C6C-96E3-2AA57D9F95F0}"/>
                </c:ext>
              </c:extLst>
            </c:dLbl>
            <c:dLbl>
              <c:idx val="35"/>
              <c:tx>
                <c:rich>
                  <a:bodyPr/>
                  <a:lstStyle/>
                  <a:p>
                    <a:fld id="{5F281C5E-745C-41C8-B850-9B70652C1A63}"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7A2D-4C6C-96E3-2AA57D9F95F0}"/>
                </c:ext>
              </c:extLst>
            </c:dLbl>
            <c:dLbl>
              <c:idx val="36"/>
              <c:tx>
                <c:rich>
                  <a:bodyPr/>
                  <a:lstStyle/>
                  <a:p>
                    <a:fld id="{457C2FC8-F81F-4AB6-9F8E-9E590D3C8BC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7A2D-4C6C-96E3-2AA57D9F95F0}"/>
                </c:ext>
              </c:extLst>
            </c:dLbl>
            <c:dLbl>
              <c:idx val="37"/>
              <c:tx>
                <c:rich>
                  <a:bodyPr/>
                  <a:lstStyle/>
                  <a:p>
                    <a:fld id="{6C2014DF-24B7-4DC0-8D7F-1991826834C5}" type="CELLRANGE">
                      <a:rPr lang="fr-FR"/>
                      <a:pPr/>
                      <a:t>[PLAGECELL]</a:t>
                    </a:fld>
                    <a:endParaRPr lang="fr-FR"/>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7A2D-4C6C-96E3-2AA57D9F95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multiLvlStrRef>
              <c:f>'Graphique 1'!$A$2:$C$39</c:f>
              <c:multiLvlStrCache>
                <c:ptCount val="38"/>
                <c:lvl>
                  <c:pt idx="0">
                    <c:v>Ensemble</c:v>
                  </c:pt>
                  <c:pt idx="1">
                    <c:v>Ensemble</c:v>
                  </c:pt>
                  <c:pt idx="2">
                    <c:v>Femmes</c:v>
                  </c:pt>
                  <c:pt idx="3">
                    <c:v>Hommes</c:v>
                  </c:pt>
                  <c:pt idx="4">
                    <c:v>Femmes</c:v>
                  </c:pt>
                  <c:pt idx="5">
                    <c:v>Hommes</c:v>
                  </c:pt>
                  <c:pt idx="6">
                    <c:v>30 ans ou moins</c:v>
                  </c:pt>
                  <c:pt idx="7">
                    <c:v>Entre 31 ans et 50 ans</c:v>
                  </c:pt>
                  <c:pt idx="8">
                    <c:v>Plus de 50 ans</c:v>
                  </c:pt>
                  <c:pt idx="9">
                    <c:v>30 ans ou moins</c:v>
                  </c:pt>
                  <c:pt idx="10">
                    <c:v>Entre 31 ans et 50 ans</c:v>
                  </c:pt>
                  <c:pt idx="11">
                    <c:v>Plus de 50 ans</c:v>
                  </c:pt>
                  <c:pt idx="12">
                    <c:v>Cadres et prof. intel. sup.</c:v>
                  </c:pt>
                  <c:pt idx="13">
                    <c:v>Agriculteurs exploitants*</c:v>
                  </c:pt>
                  <c:pt idx="14">
                    <c:v>Artisans, commerçants, chefs d'entr.*</c:v>
                  </c:pt>
                  <c:pt idx="15">
                    <c:v>Professions intermédiaires</c:v>
                  </c:pt>
                  <c:pt idx="16">
                    <c:v>Employés</c:v>
                  </c:pt>
                  <c:pt idx="17">
                    <c:v>Ouvriers</c:v>
                  </c:pt>
                  <c:pt idx="18">
                    <c:v>Non-déterminé</c:v>
                  </c:pt>
                  <c:pt idx="19">
                    <c:v>Cadres et prof. intel. sup.</c:v>
                  </c:pt>
                  <c:pt idx="20">
                    <c:v>Agriculteurs exploitants*</c:v>
                  </c:pt>
                  <c:pt idx="21">
                    <c:v>Artisans, commerçants, chefs d'entr.*</c:v>
                  </c:pt>
                  <c:pt idx="22">
                    <c:v>Professions intermédiaires</c:v>
                  </c:pt>
                  <c:pt idx="23">
                    <c:v>Employés</c:v>
                  </c:pt>
                  <c:pt idx="24">
                    <c:v>Ouvriers</c:v>
                  </c:pt>
                  <c:pt idx="25">
                    <c:v>Non-déterminé</c:v>
                  </c:pt>
                  <c:pt idx="26">
                    <c:v>CDI</c:v>
                  </c:pt>
                  <c:pt idx="27">
                    <c:v>CDD</c:v>
                  </c:pt>
                  <c:pt idx="28">
                    <c:v>Intérim</c:v>
                  </c:pt>
                  <c:pt idx="29">
                    <c:v>Autre contrat</c:v>
                  </c:pt>
                  <c:pt idx="30">
                    <c:v>CDI</c:v>
                  </c:pt>
                  <c:pt idx="31">
                    <c:v>CDD</c:v>
                  </c:pt>
                  <c:pt idx="32">
                    <c:v>Intérim</c:v>
                  </c:pt>
                  <c:pt idx="33">
                    <c:v>Autre contrat</c:v>
                  </c:pt>
                  <c:pt idx="34">
                    <c:v>au Smic</c:v>
                  </c:pt>
                  <c:pt idx="35">
                    <c:v>au-delà du Smic</c:v>
                  </c:pt>
                  <c:pt idx="36">
                    <c:v>au Smic</c:v>
                  </c:pt>
                  <c:pt idx="37">
                    <c:v>au-delà du Smic</c:v>
                  </c:pt>
                </c:lvl>
                <c:lvl>
                  <c:pt idx="0">
                    <c:v>2020</c:v>
                  </c:pt>
                  <c:pt idx="1">
                    <c:v>2019</c:v>
                  </c:pt>
                  <c:pt idx="2">
                    <c:v>2020</c:v>
                  </c:pt>
                  <c:pt idx="4">
                    <c:v>2019</c:v>
                  </c:pt>
                  <c:pt idx="6">
                    <c:v>2020</c:v>
                  </c:pt>
                  <c:pt idx="9">
                    <c:v>2019</c:v>
                  </c:pt>
                  <c:pt idx="12">
                    <c:v>2020</c:v>
                  </c:pt>
                  <c:pt idx="19">
                    <c:v>2019</c:v>
                  </c:pt>
                  <c:pt idx="26">
                    <c:v>2020</c:v>
                  </c:pt>
                  <c:pt idx="30">
                    <c:v>2019</c:v>
                  </c:pt>
                  <c:pt idx="34">
                    <c:v>2020</c:v>
                  </c:pt>
                  <c:pt idx="36">
                    <c:v>2019</c:v>
                  </c:pt>
                </c:lvl>
                <c:lvl>
                  <c:pt idx="2">
                    <c:v>Sexe</c:v>
                  </c:pt>
                  <c:pt idx="6">
                    <c:v>Age</c:v>
                  </c:pt>
                  <c:pt idx="12">
                    <c:v>PCS</c:v>
                  </c:pt>
                  <c:pt idx="26">
                    <c:v>Contrat</c:v>
                  </c:pt>
                  <c:pt idx="34">
                    <c:v>Rémunéré**</c:v>
                  </c:pt>
                </c:lvl>
              </c:multiLvlStrCache>
            </c:multiLvlStrRef>
          </c:cat>
          <c:val>
            <c:numRef>
              <c:f>'Graphique 1'!$E$2:$E$39</c:f>
              <c:numCache>
                <c:formatCode>0.00%</c:formatCode>
                <c:ptCount val="38"/>
                <c:pt idx="0">
                  <c:v>1.9019020172000002E-2</c:v>
                </c:pt>
                <c:pt idx="1">
                  <c:v>1.2999018512999999E-2</c:v>
                </c:pt>
                <c:pt idx="2">
                  <c:v>2.1193249603000001E-2</c:v>
                </c:pt>
                <c:pt idx="3">
                  <c:v>1.7255849524999999E-2</c:v>
                </c:pt>
                <c:pt idx="4">
                  <c:v>1.3563360457E-2</c:v>
                </c:pt>
                <c:pt idx="5">
                  <c:v>1.2533016073000001E-2</c:v>
                </c:pt>
                <c:pt idx="6">
                  <c:v>1.2849750642E-2</c:v>
                </c:pt>
                <c:pt idx="7">
                  <c:v>2.5142189153999999E-2</c:v>
                </c:pt>
                <c:pt idx="8">
                  <c:v>1.5067860718999999E-2</c:v>
                </c:pt>
                <c:pt idx="9">
                  <c:v>7.1641424779999999E-3</c:v>
                </c:pt>
                <c:pt idx="10">
                  <c:v>1.8162553265000003E-2</c:v>
                </c:pt>
                <c:pt idx="11">
                  <c:v>1.0657136811000001E-2</c:v>
                </c:pt>
                <c:pt idx="12">
                  <c:v>2.5515921348000001E-2</c:v>
                </c:pt>
                <c:pt idx="13">
                  <c:v>7.9309376750000011E-3</c:v>
                </c:pt>
                <c:pt idx="14">
                  <c:v>1.5880976262E-2</c:v>
                </c:pt>
                <c:pt idx="15">
                  <c:v>2.3040828699999998E-2</c:v>
                </c:pt>
                <c:pt idx="16">
                  <c:v>1.9506415384000001E-2</c:v>
                </c:pt>
                <c:pt idx="17">
                  <c:v>1.391760526E-2</c:v>
                </c:pt>
                <c:pt idx="18">
                  <c:v>1.2728218707000001E-2</c:v>
                </c:pt>
                <c:pt idx="19">
                  <c:v>2.2336009338E-2</c:v>
                </c:pt>
                <c:pt idx="20">
                  <c:v>7.2289156629999993E-3</c:v>
                </c:pt>
                <c:pt idx="21">
                  <c:v>7.6548245879999996E-3</c:v>
                </c:pt>
                <c:pt idx="22">
                  <c:v>1.7280358815000001E-2</c:v>
                </c:pt>
                <c:pt idx="23">
                  <c:v>9.9959562660000001E-3</c:v>
                </c:pt>
                <c:pt idx="24">
                  <c:v>1.019966452E-2</c:v>
                </c:pt>
                <c:pt idx="25">
                  <c:v>5.8026870389999994E-3</c:v>
                </c:pt>
                <c:pt idx="26">
                  <c:v>2.4748463509999999E-2</c:v>
                </c:pt>
                <c:pt idx="27">
                  <c:v>4.268833346E-3</c:v>
                </c:pt>
                <c:pt idx="28">
                  <c:v>2.8230958960000002E-3</c:v>
                </c:pt>
                <c:pt idx="29">
                  <c:v>1.2001584452000001E-2</c:v>
                </c:pt>
                <c:pt idx="30">
                  <c:v>1.7071131973999999E-2</c:v>
                </c:pt>
                <c:pt idx="31">
                  <c:v>2.2804747890000001E-3</c:v>
                </c:pt>
                <c:pt idx="32">
                  <c:v>5.8308727719999995E-3</c:v>
                </c:pt>
                <c:pt idx="33">
                  <c:v>4.8545547589999996E-3</c:v>
                </c:pt>
                <c:pt idx="34">
                  <c:v>1.3079446656999999E-2</c:v>
                </c:pt>
                <c:pt idx="35">
                  <c:v>2.0877489215999998E-2</c:v>
                </c:pt>
                <c:pt idx="36">
                  <c:v>6.0280130389999999E-3</c:v>
                </c:pt>
                <c:pt idx="37">
                  <c:v>1.4884778695E-2</c:v>
                </c:pt>
              </c:numCache>
            </c:numRef>
          </c:val>
          <c:extLst>
            <c:ext xmlns:c15="http://schemas.microsoft.com/office/drawing/2012/chart" uri="{02D57815-91ED-43cb-92C2-25804820EDAC}">
              <c15:datalabelsRange>
                <c15:f>'Graphique 1'!$F$2:$F$39</c15:f>
                <c15:dlblRangeCache>
                  <c:ptCount val="38"/>
                  <c:pt idx="0">
                    <c:v>2,08%</c:v>
                  </c:pt>
                  <c:pt idx="1">
                    <c:v>1,36%</c:v>
                  </c:pt>
                  <c:pt idx="2">
                    <c:v>2,31%</c:v>
                  </c:pt>
                  <c:pt idx="3">
                    <c:v>1,88%</c:v>
                  </c:pt>
                  <c:pt idx="4">
                    <c:v>1,41%</c:v>
                  </c:pt>
                  <c:pt idx="5">
                    <c:v>1,32%</c:v>
                  </c:pt>
                  <c:pt idx="6">
                    <c:v>1,46%</c:v>
                  </c:pt>
                  <c:pt idx="7">
                    <c:v>2,71%</c:v>
                  </c:pt>
                  <c:pt idx="8">
                    <c:v>1,64%</c:v>
                  </c:pt>
                  <c:pt idx="9">
                    <c:v>0,77%</c:v>
                  </c:pt>
                  <c:pt idx="10">
                    <c:v>1,89%</c:v>
                  </c:pt>
                  <c:pt idx="11">
                    <c:v>1,10%</c:v>
                  </c:pt>
                  <c:pt idx="12">
                    <c:v>2,67%</c:v>
                  </c:pt>
                  <c:pt idx="13">
                    <c:v>0,88%</c:v>
                  </c:pt>
                  <c:pt idx="14">
                    <c:v>1,82%</c:v>
                  </c:pt>
                  <c:pt idx="15">
                    <c:v>2,45%</c:v>
                  </c:pt>
                  <c:pt idx="16">
                    <c:v>2,17%</c:v>
                  </c:pt>
                  <c:pt idx="17">
                    <c:v>1,57%</c:v>
                  </c:pt>
                  <c:pt idx="18">
                    <c:v>1,47%</c:v>
                  </c:pt>
                  <c:pt idx="19">
                    <c:v>2,28%</c:v>
                  </c:pt>
                  <c:pt idx="20">
                    <c:v>0,81%</c:v>
                  </c:pt>
                  <c:pt idx="21">
                    <c:v>0,81%</c:v>
                  </c:pt>
                  <c:pt idx="22">
                    <c:v>1,77%</c:v>
                  </c:pt>
                  <c:pt idx="23">
                    <c:v>1,05%</c:v>
                  </c:pt>
                  <c:pt idx="24">
                    <c:v>1,10%</c:v>
                  </c:pt>
                  <c:pt idx="25">
                    <c:v>0,64%</c:v>
                  </c:pt>
                  <c:pt idx="26">
                    <c:v>2,60%</c:v>
                  </c:pt>
                  <c:pt idx="27">
                    <c:v>0,70%</c:v>
                  </c:pt>
                  <c:pt idx="28">
                    <c:v>0,75%</c:v>
                  </c:pt>
                  <c:pt idx="29">
                    <c:v>1,32%</c:v>
                  </c:pt>
                  <c:pt idx="30">
                    <c:v>1,75%</c:v>
                  </c:pt>
                  <c:pt idx="31">
                    <c:v>0,29%</c:v>
                  </c:pt>
                  <c:pt idx="32">
                    <c:v>0,81%</c:v>
                  </c:pt>
                  <c:pt idx="33">
                    <c:v>0,53%</c:v>
                  </c:pt>
                  <c:pt idx="34">
                    <c:v>1,51%</c:v>
                  </c:pt>
                  <c:pt idx="35">
                    <c:v>2,25%</c:v>
                  </c:pt>
                  <c:pt idx="36">
                    <c:v>0,65%</c:v>
                  </c:pt>
                  <c:pt idx="37">
                    <c:v>1,55%</c:v>
                  </c:pt>
                </c15:dlblRangeCache>
              </c15:datalabelsRange>
            </c:ext>
            <c:ext xmlns:c16="http://schemas.microsoft.com/office/drawing/2014/chart" uri="{C3380CC4-5D6E-409C-BE32-E72D297353CC}">
              <c16:uniqueId val="{00000001-2D93-4AD6-8084-75F4B312F44B}"/>
            </c:ext>
          </c:extLst>
        </c:ser>
        <c:dLbls>
          <c:showLegendKey val="0"/>
          <c:showVal val="0"/>
          <c:showCatName val="0"/>
          <c:showSerName val="0"/>
          <c:showPercent val="0"/>
          <c:showBubbleSize val="0"/>
        </c:dLbls>
        <c:gapWidth val="150"/>
        <c:overlap val="100"/>
        <c:axId val="853113840"/>
        <c:axId val="853114168"/>
      </c:barChart>
      <c:catAx>
        <c:axId val="853113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3114168"/>
        <c:crosses val="autoZero"/>
        <c:auto val="1"/>
        <c:lblAlgn val="ctr"/>
        <c:lblOffset val="100"/>
        <c:tickLblSkip val="1"/>
        <c:noMultiLvlLbl val="0"/>
      </c:catAx>
      <c:valAx>
        <c:axId val="853114168"/>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311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10'!$G$2</c:f>
              <c:strCache>
                <c:ptCount val="1"/>
                <c:pt idx="0">
                  <c:v>2019</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10'!$E$3:$F$8</c:f>
              <c:multiLvlStrCache>
                <c:ptCount val="6"/>
                <c:lvl>
                  <c:pt idx="0">
                    <c:v>Ensemble</c:v>
                  </c:pt>
                  <c:pt idx="1">
                    <c:v>CDI</c:v>
                  </c:pt>
                  <c:pt idx="2">
                    <c:v>CDD</c:v>
                  </c:pt>
                  <c:pt idx="3">
                    <c:v>Intérim</c:v>
                  </c:pt>
                  <c:pt idx="4">
                    <c:v>Au Smic</c:v>
                  </c:pt>
                  <c:pt idx="5">
                    <c:v>Au-delà du Smic</c:v>
                  </c:pt>
                </c:lvl>
                <c:lvl>
                  <c:pt idx="1">
                    <c:v>Contrat</c:v>
                  </c:pt>
                  <c:pt idx="4">
                    <c:v>Rémunéré</c:v>
                  </c:pt>
                </c:lvl>
              </c:multiLvlStrCache>
            </c:multiLvlStrRef>
          </c:cat>
          <c:val>
            <c:numRef>
              <c:f>'Graphique 10'!$G$3:$G$8</c:f>
              <c:numCache>
                <c:formatCode>0</c:formatCode>
                <c:ptCount val="6"/>
                <c:pt idx="0">
                  <c:v>90.995453631999993</c:v>
                </c:pt>
                <c:pt idx="1">
                  <c:v>93.234098743000004</c:v>
                </c:pt>
                <c:pt idx="2">
                  <c:v>94.801867384000005</c:v>
                </c:pt>
                <c:pt idx="3">
                  <c:v>40.555753033000002</c:v>
                </c:pt>
                <c:pt idx="4">
                  <c:v>118.60340902999999</c:v>
                </c:pt>
                <c:pt idx="5">
                  <c:v>89.295238987000005</c:v>
                </c:pt>
              </c:numCache>
            </c:numRef>
          </c:val>
          <c:extLst>
            <c:ext xmlns:c16="http://schemas.microsoft.com/office/drawing/2014/chart" uri="{C3380CC4-5D6E-409C-BE32-E72D297353CC}">
              <c16:uniqueId val="{00000000-CDB7-400B-B886-4BC5CE2D5ABE}"/>
            </c:ext>
          </c:extLst>
        </c:ser>
        <c:ser>
          <c:idx val="1"/>
          <c:order val="1"/>
          <c:tx>
            <c:strRef>
              <c:f>'Graphique 10'!$H$2</c:f>
              <c:strCache>
                <c:ptCount val="1"/>
                <c:pt idx="0">
                  <c:v>2020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10'!$E$3:$F$8</c:f>
              <c:multiLvlStrCache>
                <c:ptCount val="6"/>
                <c:lvl>
                  <c:pt idx="0">
                    <c:v>Ensemble</c:v>
                  </c:pt>
                  <c:pt idx="1">
                    <c:v>CDI</c:v>
                  </c:pt>
                  <c:pt idx="2">
                    <c:v>CDD</c:v>
                  </c:pt>
                  <c:pt idx="3">
                    <c:v>Intérim</c:v>
                  </c:pt>
                  <c:pt idx="4">
                    <c:v>Au Smic</c:v>
                  </c:pt>
                  <c:pt idx="5">
                    <c:v>Au-delà du Smic</c:v>
                  </c:pt>
                </c:lvl>
                <c:lvl>
                  <c:pt idx="1">
                    <c:v>Contrat</c:v>
                  </c:pt>
                  <c:pt idx="4">
                    <c:v>Rémunéré</c:v>
                  </c:pt>
                </c:lvl>
              </c:multiLvlStrCache>
            </c:multiLvlStrRef>
          </c:cat>
          <c:val>
            <c:numRef>
              <c:f>'Graphique 10'!$H$3:$H$8</c:f>
              <c:numCache>
                <c:formatCode>0</c:formatCode>
                <c:ptCount val="6"/>
                <c:pt idx="0">
                  <c:v>50.875567418999999</c:v>
                </c:pt>
                <c:pt idx="1">
                  <c:v>51.914851331000001</c:v>
                </c:pt>
                <c:pt idx="2">
                  <c:v>46.464610800000003</c:v>
                </c:pt>
                <c:pt idx="3">
                  <c:v>36.861153995000002</c:v>
                </c:pt>
                <c:pt idx="4">
                  <c:v>47.326550410000003</c:v>
                </c:pt>
                <c:pt idx="5">
                  <c:v>51.157412796999999</c:v>
                </c:pt>
              </c:numCache>
            </c:numRef>
          </c:val>
          <c:extLst>
            <c:ext xmlns:c16="http://schemas.microsoft.com/office/drawing/2014/chart" uri="{C3380CC4-5D6E-409C-BE32-E72D297353CC}">
              <c16:uniqueId val="{00000001-CDB7-400B-B886-4BC5CE2D5ABE}"/>
            </c:ext>
          </c:extLst>
        </c:ser>
        <c:dLbls>
          <c:showLegendKey val="0"/>
          <c:showVal val="0"/>
          <c:showCatName val="0"/>
          <c:showSerName val="0"/>
          <c:showPercent val="0"/>
          <c:showBubbleSize val="0"/>
        </c:dLbls>
        <c:gapWidth val="219"/>
        <c:overlap val="-27"/>
        <c:axId val="833036128"/>
        <c:axId val="832978728"/>
      </c:barChart>
      <c:catAx>
        <c:axId val="83303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2978728"/>
        <c:crosses val="autoZero"/>
        <c:auto val="1"/>
        <c:lblAlgn val="ctr"/>
        <c:lblOffset val="100"/>
        <c:noMultiLvlLbl val="0"/>
      </c:catAx>
      <c:valAx>
        <c:axId val="832978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303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11'!$H$2</c:f>
              <c:strCache>
                <c:ptCount val="1"/>
                <c:pt idx="0">
                  <c:v>2019</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11'!$F$3:$G$8</c:f>
              <c:multiLvlStrCache>
                <c:ptCount val="6"/>
                <c:lvl>
                  <c:pt idx="0">
                    <c:v>Ensemble</c:v>
                  </c:pt>
                  <c:pt idx="1">
                    <c:v>CDI</c:v>
                  </c:pt>
                  <c:pt idx="2">
                    <c:v>CDD</c:v>
                  </c:pt>
                  <c:pt idx="3">
                    <c:v>Intérim</c:v>
                  </c:pt>
                  <c:pt idx="4">
                    <c:v>Au Smic</c:v>
                  </c:pt>
                  <c:pt idx="5">
                    <c:v>Au-delà du Smic</c:v>
                  </c:pt>
                </c:lvl>
                <c:lvl>
                  <c:pt idx="1">
                    <c:v>Contrat</c:v>
                  </c:pt>
                  <c:pt idx="4">
                    <c:v>Rémunéré</c:v>
                  </c:pt>
                </c:lvl>
              </c:multiLvlStrCache>
            </c:multiLvlStrRef>
          </c:cat>
          <c:val>
            <c:numRef>
              <c:f>'Graphique 11'!$H$3:$H$8</c:f>
              <c:numCache>
                <c:formatCode>_-* #\ ##0\ "€"_-;\-* #\ ##0\ "€"_-;_-* "-"??\ "€"_-;_-@_-</c:formatCode>
                <c:ptCount val="6"/>
                <c:pt idx="0">
                  <c:v>25.920586968430051</c:v>
                </c:pt>
                <c:pt idx="1">
                  <c:v>26.092578299124149</c:v>
                </c:pt>
                <c:pt idx="2">
                  <c:v>24.863902693522498</c:v>
                </c:pt>
                <c:pt idx="3">
                  <c:v>22.051387872697227</c:v>
                </c:pt>
                <c:pt idx="4">
                  <c:v>21.517246089060414</c:v>
                </c:pt>
                <c:pt idx="5">
                  <c:v>26.311794509470467</c:v>
                </c:pt>
              </c:numCache>
            </c:numRef>
          </c:val>
          <c:extLst>
            <c:ext xmlns:c16="http://schemas.microsoft.com/office/drawing/2014/chart" uri="{C3380CC4-5D6E-409C-BE32-E72D297353CC}">
              <c16:uniqueId val="{00000000-0576-4695-AD9F-DCFDB34B32AD}"/>
            </c:ext>
          </c:extLst>
        </c:ser>
        <c:ser>
          <c:idx val="1"/>
          <c:order val="1"/>
          <c:tx>
            <c:strRef>
              <c:f>'Graphique 11'!$I$2</c:f>
              <c:strCache>
                <c:ptCount val="1"/>
                <c:pt idx="0">
                  <c:v>2020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11'!$F$3:$G$8</c:f>
              <c:multiLvlStrCache>
                <c:ptCount val="6"/>
                <c:lvl>
                  <c:pt idx="0">
                    <c:v>Ensemble</c:v>
                  </c:pt>
                  <c:pt idx="1">
                    <c:v>CDI</c:v>
                  </c:pt>
                  <c:pt idx="2">
                    <c:v>CDD</c:v>
                  </c:pt>
                  <c:pt idx="3">
                    <c:v>Intérim</c:v>
                  </c:pt>
                  <c:pt idx="4">
                    <c:v>Au Smic</c:v>
                  </c:pt>
                  <c:pt idx="5">
                    <c:v>Au-delà du Smic</c:v>
                  </c:pt>
                </c:lvl>
                <c:lvl>
                  <c:pt idx="1">
                    <c:v>Contrat</c:v>
                  </c:pt>
                  <c:pt idx="4">
                    <c:v>Rémunéré</c:v>
                  </c:pt>
                </c:lvl>
              </c:multiLvlStrCache>
            </c:multiLvlStrRef>
          </c:cat>
          <c:val>
            <c:numRef>
              <c:f>'Graphique 11'!$I$3:$I$8</c:f>
              <c:numCache>
                <c:formatCode>_-* #\ ##0\ "€"_-;\-* #\ ##0\ "€"_-;_-* "-"??\ "€"_-;_-@_-</c:formatCode>
                <c:ptCount val="6"/>
                <c:pt idx="0">
                  <c:v>27.364224360082119</c:v>
                </c:pt>
                <c:pt idx="1">
                  <c:v>27.786655051800441</c:v>
                </c:pt>
                <c:pt idx="2">
                  <c:v>20.182087375409587</c:v>
                </c:pt>
                <c:pt idx="3">
                  <c:v>23.61931853023637</c:v>
                </c:pt>
                <c:pt idx="4">
                  <c:v>23.098777054940651</c:v>
                </c:pt>
                <c:pt idx="5">
                  <c:v>27.953639082073771</c:v>
                </c:pt>
              </c:numCache>
            </c:numRef>
          </c:val>
          <c:extLst>
            <c:ext xmlns:c16="http://schemas.microsoft.com/office/drawing/2014/chart" uri="{C3380CC4-5D6E-409C-BE32-E72D297353CC}">
              <c16:uniqueId val="{00000001-0576-4695-AD9F-DCFDB34B32AD}"/>
            </c:ext>
          </c:extLst>
        </c:ser>
        <c:dLbls>
          <c:showLegendKey val="0"/>
          <c:showVal val="0"/>
          <c:showCatName val="0"/>
          <c:showSerName val="0"/>
          <c:showPercent val="0"/>
          <c:showBubbleSize val="0"/>
        </c:dLbls>
        <c:gapWidth val="219"/>
        <c:overlap val="-27"/>
        <c:axId val="839164216"/>
        <c:axId val="839169792"/>
      </c:barChart>
      <c:catAx>
        <c:axId val="8391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9169792"/>
        <c:crosses val="autoZero"/>
        <c:auto val="1"/>
        <c:lblAlgn val="ctr"/>
        <c:lblOffset val="100"/>
        <c:noMultiLvlLbl val="0"/>
      </c:catAx>
      <c:valAx>
        <c:axId val="839169792"/>
        <c:scaling>
          <c:orientation val="minMax"/>
        </c:scaling>
        <c:delete val="0"/>
        <c:axPos val="l"/>
        <c:majorGridlines>
          <c:spPr>
            <a:ln w="9525" cap="flat" cmpd="sng" algn="ctr">
              <a:solidFill>
                <a:schemeClr val="tx1">
                  <a:lumMod val="15000"/>
                  <a:lumOff val="85000"/>
                </a:schemeClr>
              </a:solidFill>
              <a:round/>
            </a:ln>
            <a:effectLst/>
          </c:spPr>
        </c:majorGridlines>
        <c:numFmt formatCode="_-* #\ ##0\ &quot;€&quot;_-;\-* #\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9164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2'!$B$2</c:f>
              <c:strCache>
                <c:ptCount val="1"/>
                <c:pt idx="0">
                  <c:v>En CDI en 2020 (éch. gauche)</c:v>
                </c:pt>
              </c:strCache>
            </c:strRef>
          </c:tx>
          <c:spPr>
            <a:solidFill>
              <a:schemeClr val="accent1"/>
            </a:solidFill>
            <a:ln>
              <a:noFill/>
            </a:ln>
            <a:effectLst/>
          </c:spPr>
          <c:invertIfNegative val="0"/>
          <c:cat>
            <c:strRef>
              <c:f>'Graphique 2'!$A$3:$A$17</c:f>
              <c:strCache>
                <c:ptCount val="15"/>
                <c:pt idx="0">
                  <c:v>Moins de 5000€</c:v>
                </c:pt>
                <c:pt idx="1">
                  <c:v>5000€ à 10000€</c:v>
                </c:pt>
                <c:pt idx="2">
                  <c:v>10000€ à 15000€</c:v>
                </c:pt>
                <c:pt idx="3">
                  <c:v>15000€ à 20000€</c:v>
                </c:pt>
                <c:pt idx="4">
                  <c:v>20000€ à 25000€</c:v>
                </c:pt>
                <c:pt idx="5">
                  <c:v>25000€ à 30000€</c:v>
                </c:pt>
                <c:pt idx="6">
                  <c:v>30000€ à 35000€</c:v>
                </c:pt>
                <c:pt idx="7">
                  <c:v>35000€ à 40000€</c:v>
                </c:pt>
                <c:pt idx="8">
                  <c:v>40000€ à 45000€</c:v>
                </c:pt>
                <c:pt idx="9">
                  <c:v>45000€ à 50000€</c:v>
                </c:pt>
                <c:pt idx="10">
                  <c:v>50000€ à 55000€</c:v>
                </c:pt>
                <c:pt idx="11">
                  <c:v>55000€ à 60000€</c:v>
                </c:pt>
                <c:pt idx="12">
                  <c:v>60000€ à 65000€</c:v>
                </c:pt>
                <c:pt idx="13">
                  <c:v>65000€ à 70000€</c:v>
                </c:pt>
                <c:pt idx="14">
                  <c:v>Plus de 70000€</c:v>
                </c:pt>
              </c:strCache>
            </c:strRef>
          </c:cat>
          <c:val>
            <c:numRef>
              <c:f>'Graphique 2'!$B$3:$B$17</c:f>
              <c:numCache>
                <c:formatCode>General</c:formatCode>
                <c:ptCount val="15"/>
                <c:pt idx="0">
                  <c:v>1.1243719999999999</c:v>
                </c:pt>
                <c:pt idx="1">
                  <c:v>1.206636</c:v>
                </c:pt>
                <c:pt idx="2">
                  <c:v>1.4002330000000001</c:v>
                </c:pt>
                <c:pt idx="3">
                  <c:v>1.907772</c:v>
                </c:pt>
                <c:pt idx="4">
                  <c:v>2.5835569999999999</c:v>
                </c:pt>
                <c:pt idx="5">
                  <c:v>2.2358340000000001</c:v>
                </c:pt>
                <c:pt idx="6">
                  <c:v>1.6301950000000001</c:v>
                </c:pt>
                <c:pt idx="7">
                  <c:v>1.132325</c:v>
                </c:pt>
                <c:pt idx="8">
                  <c:v>0.80252199999999996</c:v>
                </c:pt>
                <c:pt idx="9">
                  <c:v>0.58089900000000005</c:v>
                </c:pt>
                <c:pt idx="10">
                  <c:v>0.42307899999999998</c:v>
                </c:pt>
                <c:pt idx="11">
                  <c:v>0.31056699999999998</c:v>
                </c:pt>
                <c:pt idx="12">
                  <c:v>0.23985200000000001</c:v>
                </c:pt>
                <c:pt idx="13">
                  <c:v>0.184917</c:v>
                </c:pt>
                <c:pt idx="14">
                  <c:v>0.86295900000000003</c:v>
                </c:pt>
              </c:numCache>
            </c:numRef>
          </c:val>
          <c:extLst>
            <c:ext xmlns:c16="http://schemas.microsoft.com/office/drawing/2014/chart" uri="{C3380CC4-5D6E-409C-BE32-E72D297353CC}">
              <c16:uniqueId val="{00000000-01A5-498B-A3B2-46A27D541E6D}"/>
            </c:ext>
          </c:extLst>
        </c:ser>
        <c:ser>
          <c:idx val="1"/>
          <c:order val="1"/>
          <c:tx>
            <c:strRef>
              <c:f>'Graphique 2'!$C$2</c:f>
              <c:strCache>
                <c:ptCount val="1"/>
                <c:pt idx="0">
                  <c:v>Autre contrat en 2020 (CDD, intérim… - éch. gauche)</c:v>
                </c:pt>
              </c:strCache>
            </c:strRef>
          </c:tx>
          <c:spPr>
            <a:solidFill>
              <a:schemeClr val="accent5">
                <a:lumMod val="40000"/>
                <a:lumOff val="60000"/>
              </a:schemeClr>
            </a:solidFill>
            <a:ln>
              <a:noFill/>
            </a:ln>
            <a:effectLst/>
          </c:spPr>
          <c:invertIfNegative val="0"/>
          <c:cat>
            <c:strRef>
              <c:f>'Graphique 2'!$A$3:$A$17</c:f>
              <c:strCache>
                <c:ptCount val="15"/>
                <c:pt idx="0">
                  <c:v>Moins de 5000€</c:v>
                </c:pt>
                <c:pt idx="1">
                  <c:v>5000€ à 10000€</c:v>
                </c:pt>
                <c:pt idx="2">
                  <c:v>10000€ à 15000€</c:v>
                </c:pt>
                <c:pt idx="3">
                  <c:v>15000€ à 20000€</c:v>
                </c:pt>
                <c:pt idx="4">
                  <c:v>20000€ à 25000€</c:v>
                </c:pt>
                <c:pt idx="5">
                  <c:v>25000€ à 30000€</c:v>
                </c:pt>
                <c:pt idx="6">
                  <c:v>30000€ à 35000€</c:v>
                </c:pt>
                <c:pt idx="7">
                  <c:v>35000€ à 40000€</c:v>
                </c:pt>
                <c:pt idx="8">
                  <c:v>40000€ à 45000€</c:v>
                </c:pt>
                <c:pt idx="9">
                  <c:v>45000€ à 50000€</c:v>
                </c:pt>
                <c:pt idx="10">
                  <c:v>50000€ à 55000€</c:v>
                </c:pt>
                <c:pt idx="11">
                  <c:v>55000€ à 60000€</c:v>
                </c:pt>
                <c:pt idx="12">
                  <c:v>60000€ à 65000€</c:v>
                </c:pt>
                <c:pt idx="13">
                  <c:v>65000€ à 70000€</c:v>
                </c:pt>
                <c:pt idx="14">
                  <c:v>Plus de 70000€</c:v>
                </c:pt>
              </c:strCache>
            </c:strRef>
          </c:cat>
          <c:val>
            <c:numRef>
              <c:f>'Graphique 2'!$C$3:$C$17</c:f>
              <c:numCache>
                <c:formatCode>General</c:formatCode>
                <c:ptCount val="15"/>
                <c:pt idx="0">
                  <c:v>2.8529239999999998</c:v>
                </c:pt>
                <c:pt idx="1">
                  <c:v>1.3917139999999999</c:v>
                </c:pt>
                <c:pt idx="2">
                  <c:v>0.98990699999999998</c:v>
                </c:pt>
                <c:pt idx="3">
                  <c:v>0.641795</c:v>
                </c:pt>
                <c:pt idx="4">
                  <c:v>0.424373</c:v>
                </c:pt>
                <c:pt idx="5">
                  <c:v>0.22624900000000001</c:v>
                </c:pt>
                <c:pt idx="6">
                  <c:v>0.11088099999999999</c:v>
                </c:pt>
                <c:pt idx="7">
                  <c:v>5.9511000000000001E-2</c:v>
                </c:pt>
                <c:pt idx="8">
                  <c:v>3.3925999999999998E-2</c:v>
                </c:pt>
                <c:pt idx="9">
                  <c:v>2.0723999999999999E-2</c:v>
                </c:pt>
                <c:pt idx="10">
                  <c:v>1.3572000000000001E-2</c:v>
                </c:pt>
                <c:pt idx="11">
                  <c:v>9.3460000000000001E-3</c:v>
                </c:pt>
                <c:pt idx="12">
                  <c:v>6.803E-3</c:v>
                </c:pt>
                <c:pt idx="13">
                  <c:v>4.9969999999999997E-3</c:v>
                </c:pt>
                <c:pt idx="14">
                  <c:v>2.5044E-2</c:v>
                </c:pt>
              </c:numCache>
            </c:numRef>
          </c:val>
          <c:extLst>
            <c:ext xmlns:c16="http://schemas.microsoft.com/office/drawing/2014/chart" uri="{C3380CC4-5D6E-409C-BE32-E72D297353CC}">
              <c16:uniqueId val="{00000001-01A5-498B-A3B2-46A27D541E6D}"/>
            </c:ext>
          </c:extLst>
        </c:ser>
        <c:dLbls>
          <c:showLegendKey val="0"/>
          <c:showVal val="0"/>
          <c:showCatName val="0"/>
          <c:showSerName val="0"/>
          <c:showPercent val="0"/>
          <c:showBubbleSize val="0"/>
        </c:dLbls>
        <c:gapWidth val="150"/>
        <c:overlap val="100"/>
        <c:axId val="884478976"/>
        <c:axId val="884474056"/>
      </c:barChart>
      <c:lineChart>
        <c:grouping val="standard"/>
        <c:varyColors val="0"/>
        <c:ser>
          <c:idx val="2"/>
          <c:order val="3"/>
          <c:tx>
            <c:strRef>
              <c:f>'Graphique 2'!$D$2</c:f>
              <c:strCache>
                <c:ptCount val="1"/>
                <c:pt idx="0">
                  <c:v>Taux de recours au CPF 2020 (éch. droite)</c:v>
                </c:pt>
              </c:strCache>
            </c:strRef>
          </c:tx>
          <c:spPr>
            <a:ln w="28575" cap="rnd">
              <a:noFill/>
              <a:prstDash val="solid"/>
              <a:round/>
            </a:ln>
            <a:effectLst/>
          </c:spPr>
          <c:marker>
            <c:symbol val="circle"/>
            <c:size val="6"/>
            <c:spPr>
              <a:solidFill>
                <a:schemeClr val="accent5"/>
              </a:solidFill>
              <a:ln w="9525">
                <a:solidFill>
                  <a:schemeClr val="tx1"/>
                </a:solidFill>
                <a:prstDash val="solid"/>
              </a:ln>
              <a:effectLst/>
            </c:spPr>
          </c:marker>
          <c:val>
            <c:numRef>
              <c:f>'Graphique 2'!$D$3:$D$17</c:f>
              <c:numCache>
                <c:formatCode>0.00%</c:formatCode>
                <c:ptCount val="15"/>
                <c:pt idx="0">
                  <c:v>7.0744043189141567E-3</c:v>
                </c:pt>
                <c:pt idx="1">
                  <c:v>1.247560952142706E-2</c:v>
                </c:pt>
                <c:pt idx="2">
                  <c:v>1.800438468039529E-2</c:v>
                </c:pt>
                <c:pt idx="3">
                  <c:v>2.1626809571978302E-2</c:v>
                </c:pt>
                <c:pt idx="4">
                  <c:v>2.2299056161546312E-2</c:v>
                </c:pt>
                <c:pt idx="5">
                  <c:v>2.393379914487042E-2</c:v>
                </c:pt>
                <c:pt idx="6">
                  <c:v>2.6537612373038283E-2</c:v>
                </c:pt>
                <c:pt idx="7">
                  <c:v>2.8639007380210028E-2</c:v>
                </c:pt>
                <c:pt idx="8">
                  <c:v>3.0658211867324689E-2</c:v>
                </c:pt>
                <c:pt idx="9">
                  <c:v>3.2462189776654153E-2</c:v>
                </c:pt>
                <c:pt idx="10">
                  <c:v>3.3596625222431648E-2</c:v>
                </c:pt>
                <c:pt idx="11">
                  <c:v>3.5422130391700245E-2</c:v>
                </c:pt>
                <c:pt idx="12">
                  <c:v>3.657740568810687E-2</c:v>
                </c:pt>
                <c:pt idx="13">
                  <c:v>3.6216392683003883E-2</c:v>
                </c:pt>
                <c:pt idx="14">
                  <c:v>3.8952571106178696E-2</c:v>
                </c:pt>
              </c:numCache>
            </c:numRef>
          </c:val>
          <c:smooth val="0"/>
          <c:extLst>
            <c:ext xmlns:c16="http://schemas.microsoft.com/office/drawing/2014/chart" uri="{C3380CC4-5D6E-409C-BE32-E72D297353CC}">
              <c16:uniqueId val="{00000003-01A5-498B-A3B2-46A27D541E6D}"/>
            </c:ext>
          </c:extLst>
        </c:ser>
        <c:ser>
          <c:idx val="4"/>
          <c:order val="4"/>
          <c:tx>
            <c:strRef>
              <c:f>'Graphique 2'!$E$2</c:f>
              <c:strCache>
                <c:ptCount val="1"/>
                <c:pt idx="0">
                  <c:v>Taux de recours au CPF 2019 (éch. droite)</c:v>
                </c:pt>
              </c:strCache>
            </c:strRef>
          </c:tx>
          <c:spPr>
            <a:ln w="28575" cap="rnd">
              <a:noFill/>
              <a:prstDash val="solid"/>
              <a:round/>
            </a:ln>
            <a:effectLst/>
          </c:spPr>
          <c:marker>
            <c:symbol val="triangle"/>
            <c:size val="6"/>
            <c:spPr>
              <a:solidFill>
                <a:schemeClr val="accent4"/>
              </a:solidFill>
              <a:ln w="9525">
                <a:solidFill>
                  <a:schemeClr val="tx1"/>
                </a:solidFill>
                <a:prstDash val="solid"/>
              </a:ln>
              <a:effectLst/>
            </c:spPr>
          </c:marker>
          <c:val>
            <c:numRef>
              <c:f>'Graphique 2'!$E$3:$E$17</c:f>
              <c:numCache>
                <c:formatCode>0.00%</c:formatCode>
                <c:ptCount val="15"/>
                <c:pt idx="0">
                  <c:v>1.662334156214072E-3</c:v>
                </c:pt>
                <c:pt idx="1">
                  <c:v>4.0040225474369494E-3</c:v>
                </c:pt>
                <c:pt idx="2">
                  <c:v>6.907613499252209E-3</c:v>
                </c:pt>
                <c:pt idx="3">
                  <c:v>1.0971909434160178E-2</c:v>
                </c:pt>
                <c:pt idx="4">
                  <c:v>1.4432871993763271E-2</c:v>
                </c:pt>
                <c:pt idx="5">
                  <c:v>1.7089947288169247E-2</c:v>
                </c:pt>
                <c:pt idx="6">
                  <c:v>1.9583115699588573E-2</c:v>
                </c:pt>
                <c:pt idx="7">
                  <c:v>2.2042341507317115E-2</c:v>
                </c:pt>
                <c:pt idx="8">
                  <c:v>2.4650669963135471E-2</c:v>
                </c:pt>
                <c:pt idx="9">
                  <c:v>2.6609481931068654E-2</c:v>
                </c:pt>
                <c:pt idx="10">
                  <c:v>2.8395823188876266E-2</c:v>
                </c:pt>
                <c:pt idx="11">
                  <c:v>2.9791663568635031E-2</c:v>
                </c:pt>
                <c:pt idx="12">
                  <c:v>2.998391278543092E-2</c:v>
                </c:pt>
                <c:pt idx="13">
                  <c:v>2.9987002537599804E-2</c:v>
                </c:pt>
                <c:pt idx="14">
                  <c:v>3.0608041550998479E-2</c:v>
                </c:pt>
              </c:numCache>
            </c:numRef>
          </c:val>
          <c:smooth val="0"/>
          <c:extLst>
            <c:ext xmlns:c16="http://schemas.microsoft.com/office/drawing/2014/chart" uri="{C3380CC4-5D6E-409C-BE32-E72D297353CC}">
              <c16:uniqueId val="{00000009-01A5-498B-A3B2-46A27D541E6D}"/>
            </c:ext>
          </c:extLst>
        </c:ser>
        <c:dLbls>
          <c:showLegendKey val="0"/>
          <c:showVal val="0"/>
          <c:showCatName val="0"/>
          <c:showSerName val="0"/>
          <c:showPercent val="0"/>
          <c:showBubbleSize val="0"/>
        </c:dLbls>
        <c:marker val="1"/>
        <c:smooth val="0"/>
        <c:axId val="880322904"/>
        <c:axId val="880325528"/>
      </c:lineChart>
      <c:scatterChart>
        <c:scatterStyle val="lineMarker"/>
        <c:varyColors val="0"/>
        <c:ser>
          <c:idx val="3"/>
          <c:order val="2"/>
          <c:tx>
            <c:strRef>
              <c:f>'Graphique 2'!$F$2</c:f>
              <c:strCache>
                <c:ptCount val="1"/>
                <c:pt idx="0">
                  <c:v>Total salariés 2019 (éch. gauche)</c:v>
                </c:pt>
              </c:strCache>
            </c:strRef>
          </c:tx>
          <c:spPr>
            <a:ln w="25400" cap="rnd">
              <a:noFill/>
              <a:round/>
            </a:ln>
            <a:effectLst/>
          </c:spPr>
          <c:marker>
            <c:symbol val="dash"/>
            <c:size val="5"/>
            <c:spPr>
              <a:solidFill>
                <a:schemeClr val="tx1">
                  <a:lumMod val="75000"/>
                  <a:lumOff val="25000"/>
                </a:schemeClr>
              </a:solidFill>
              <a:ln w="9525">
                <a:noFill/>
              </a:ln>
              <a:effectLst/>
            </c:spPr>
          </c:marker>
          <c:yVal>
            <c:numRef>
              <c:f>'Graphique 2'!$F$3:$F$17</c:f>
              <c:numCache>
                <c:formatCode>0.0</c:formatCode>
                <c:ptCount val="15"/>
                <c:pt idx="0">
                  <c:v>3.881891</c:v>
                </c:pt>
                <c:pt idx="1">
                  <c:v>2.26722</c:v>
                </c:pt>
                <c:pt idx="2">
                  <c:v>2.0761149999999997</c:v>
                </c:pt>
                <c:pt idx="3">
                  <c:v>2.2117390000000001</c:v>
                </c:pt>
                <c:pt idx="4">
                  <c:v>3.0657100000000002</c:v>
                </c:pt>
                <c:pt idx="5">
                  <c:v>2.6692299999999998</c:v>
                </c:pt>
                <c:pt idx="6">
                  <c:v>1.912617</c:v>
                </c:pt>
                <c:pt idx="7">
                  <c:v>1.3022210000000001</c:v>
                </c:pt>
                <c:pt idx="8">
                  <c:v>0.90602000000000005</c:v>
                </c:pt>
                <c:pt idx="9">
                  <c:v>0.64585999999999999</c:v>
                </c:pt>
                <c:pt idx="10">
                  <c:v>0.46207500000000001</c:v>
                </c:pt>
                <c:pt idx="11">
                  <c:v>0.33623500000000001</c:v>
                </c:pt>
                <c:pt idx="12">
                  <c:v>0.256104</c:v>
                </c:pt>
                <c:pt idx="13">
                  <c:v>0.193884</c:v>
                </c:pt>
                <c:pt idx="14">
                  <c:v>0.89335999999999993</c:v>
                </c:pt>
              </c:numCache>
            </c:numRef>
          </c:yVal>
          <c:smooth val="0"/>
          <c:extLst>
            <c:ext xmlns:c16="http://schemas.microsoft.com/office/drawing/2014/chart" uri="{C3380CC4-5D6E-409C-BE32-E72D297353CC}">
              <c16:uniqueId val="{00000007-01A5-498B-A3B2-46A27D541E6D}"/>
            </c:ext>
          </c:extLst>
        </c:ser>
        <c:dLbls>
          <c:showLegendKey val="0"/>
          <c:showVal val="0"/>
          <c:showCatName val="0"/>
          <c:showSerName val="0"/>
          <c:showPercent val="0"/>
          <c:showBubbleSize val="0"/>
        </c:dLbls>
        <c:axId val="884478976"/>
        <c:axId val="884474056"/>
      </c:scatterChart>
      <c:catAx>
        <c:axId val="88447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4474056"/>
        <c:crosses val="autoZero"/>
        <c:auto val="1"/>
        <c:lblAlgn val="ctr"/>
        <c:lblOffset val="100"/>
        <c:noMultiLvlLbl val="0"/>
      </c:catAx>
      <c:valAx>
        <c:axId val="884474056"/>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4478976"/>
        <c:crosses val="autoZero"/>
        <c:crossBetween val="between"/>
      </c:valAx>
      <c:valAx>
        <c:axId val="880325528"/>
        <c:scaling>
          <c:orientation val="minMax"/>
          <c:max val="4.0000000000000008E-2"/>
          <c:min val="0"/>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322904"/>
        <c:crosses val="max"/>
        <c:crossBetween val="between"/>
      </c:valAx>
      <c:catAx>
        <c:axId val="880322904"/>
        <c:scaling>
          <c:orientation val="minMax"/>
        </c:scaling>
        <c:delete val="1"/>
        <c:axPos val="b"/>
        <c:majorTickMark val="out"/>
        <c:minorTickMark val="none"/>
        <c:tickLblPos val="nextTo"/>
        <c:crossAx val="8803255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'Graphique 3'!$I$2</c:f>
              <c:strCache>
                <c:ptCount val="1"/>
                <c:pt idx="0">
                  <c:v>Salariés 2019 (échelle de gauche)</c:v>
                </c:pt>
              </c:strCache>
            </c:strRef>
          </c:tx>
          <c:spPr>
            <a:solidFill>
              <a:schemeClr val="accent4">
                <a:lumMod val="40000"/>
                <a:lumOff val="60000"/>
              </a:schemeClr>
            </a:solidFill>
            <a:ln>
              <a:noFill/>
            </a:ln>
            <a:effectLst/>
          </c:spPr>
          <c:invertIfNegative val="0"/>
          <c:cat>
            <c:strRef>
              <c:f>'Graphique 3'!$F$3:$F$11</c:f>
              <c:strCache>
                <c:ptCount val="9"/>
                <c:pt idx="0">
                  <c:v>Nul</c:v>
                </c:pt>
                <c:pt idx="1">
                  <c:v>Entre 1€ et 250€</c:v>
                </c:pt>
                <c:pt idx="2">
                  <c:v>Entre 250€ et 500€</c:v>
                </c:pt>
                <c:pt idx="3">
                  <c:v>Entre 500€ et 750€</c:v>
                </c:pt>
                <c:pt idx="4">
                  <c:v>Entre 750€ et 1000€</c:v>
                </c:pt>
                <c:pt idx="5">
                  <c:v>Entre 1000€ et 1250€</c:v>
                </c:pt>
                <c:pt idx="6">
                  <c:v>Entre 1250€ et 1500€</c:v>
                </c:pt>
                <c:pt idx="7">
                  <c:v>Entre 1500€ et 1750€</c:v>
                </c:pt>
                <c:pt idx="8">
                  <c:v>Plus de 1750€</c:v>
                </c:pt>
              </c:strCache>
            </c:strRef>
          </c:cat>
          <c:val>
            <c:numRef>
              <c:f>'Graphique 3'!$I$3:$I$11</c:f>
              <c:numCache>
                <c:formatCode>0%</c:formatCode>
                <c:ptCount val="9"/>
                <c:pt idx="0">
                  <c:v>5.869877202823854E-2</c:v>
                </c:pt>
                <c:pt idx="1">
                  <c:v>0.13613182894296214</c:v>
                </c:pt>
                <c:pt idx="2">
                  <c:v>9.2994044087607794E-2</c:v>
                </c:pt>
                <c:pt idx="3">
                  <c:v>8.9123262122320052E-2</c:v>
                </c:pt>
                <c:pt idx="4">
                  <c:v>8.9158357304570418E-2</c:v>
                </c:pt>
                <c:pt idx="5">
                  <c:v>0.11090497866754512</c:v>
                </c:pt>
                <c:pt idx="6">
                  <c:v>0.41876918942823926</c:v>
                </c:pt>
                <c:pt idx="7">
                  <c:v>1.0903769833489824E-3</c:v>
                </c:pt>
                <c:pt idx="8">
                  <c:v>3.1291904351676949E-3</c:v>
                </c:pt>
              </c:numCache>
            </c:numRef>
          </c:val>
          <c:extLst>
            <c:ext xmlns:c16="http://schemas.microsoft.com/office/drawing/2014/chart" uri="{C3380CC4-5D6E-409C-BE32-E72D297353CC}">
              <c16:uniqueId val="{00000002-DB82-452E-8B3E-9B82B0BC2134}"/>
            </c:ext>
          </c:extLst>
        </c:ser>
        <c:ser>
          <c:idx val="0"/>
          <c:order val="1"/>
          <c:tx>
            <c:strRef>
              <c:f>'Graphique 3'!$G$2</c:f>
              <c:strCache>
                <c:ptCount val="1"/>
                <c:pt idx="0">
                  <c:v>Salariés 2020 (échelle de gauche)</c:v>
                </c:pt>
              </c:strCache>
            </c:strRef>
          </c:tx>
          <c:spPr>
            <a:solidFill>
              <a:schemeClr val="accent5"/>
            </a:solidFill>
            <a:ln>
              <a:noFill/>
            </a:ln>
            <a:effectLst/>
          </c:spPr>
          <c:invertIfNegative val="0"/>
          <c:cat>
            <c:strRef>
              <c:f>'Graphique 3'!$F$3:$F$11</c:f>
              <c:strCache>
                <c:ptCount val="9"/>
                <c:pt idx="0">
                  <c:v>Nul</c:v>
                </c:pt>
                <c:pt idx="1">
                  <c:v>Entre 1€ et 250€</c:v>
                </c:pt>
                <c:pt idx="2">
                  <c:v>Entre 250€ et 500€</c:v>
                </c:pt>
                <c:pt idx="3">
                  <c:v>Entre 500€ et 750€</c:v>
                </c:pt>
                <c:pt idx="4">
                  <c:v>Entre 750€ et 1000€</c:v>
                </c:pt>
                <c:pt idx="5">
                  <c:v>Entre 1000€ et 1250€</c:v>
                </c:pt>
                <c:pt idx="6">
                  <c:v>Entre 1250€ et 1500€</c:v>
                </c:pt>
                <c:pt idx="7">
                  <c:v>Entre 1500€ et 1750€</c:v>
                </c:pt>
                <c:pt idx="8">
                  <c:v>Plus de 1750€</c:v>
                </c:pt>
              </c:strCache>
            </c:strRef>
          </c:cat>
          <c:val>
            <c:numRef>
              <c:f>'Graphique 3'!$G$3:$G$11</c:f>
              <c:numCache>
                <c:formatCode>0%</c:formatCode>
                <c:ptCount val="9"/>
                <c:pt idx="0">
                  <c:v>4.4937191524851115E-2</c:v>
                </c:pt>
                <c:pt idx="1">
                  <c:v>0.10580805622799913</c:v>
                </c:pt>
                <c:pt idx="2">
                  <c:v>6.5612432933505771E-2</c:v>
                </c:pt>
                <c:pt idx="3">
                  <c:v>6.8035491479289154E-2</c:v>
                </c:pt>
                <c:pt idx="4">
                  <c:v>7.6571415257451148E-2</c:v>
                </c:pt>
                <c:pt idx="5">
                  <c:v>7.5725380268745202E-2</c:v>
                </c:pt>
                <c:pt idx="6">
                  <c:v>7.7748720780673602E-2</c:v>
                </c:pt>
                <c:pt idx="7">
                  <c:v>0.10173624080444758</c:v>
                </c:pt>
                <c:pt idx="8">
                  <c:v>0.38382507072303729</c:v>
                </c:pt>
              </c:numCache>
            </c:numRef>
          </c:val>
          <c:extLst>
            <c:ext xmlns:c16="http://schemas.microsoft.com/office/drawing/2014/chart" uri="{C3380CC4-5D6E-409C-BE32-E72D297353CC}">
              <c16:uniqueId val="{00000000-DB82-452E-8B3E-9B82B0BC2134}"/>
            </c:ext>
          </c:extLst>
        </c:ser>
        <c:dLbls>
          <c:showLegendKey val="0"/>
          <c:showVal val="0"/>
          <c:showCatName val="0"/>
          <c:showSerName val="0"/>
          <c:showPercent val="0"/>
          <c:showBubbleSize val="0"/>
        </c:dLbls>
        <c:gapWidth val="219"/>
        <c:overlap val="-27"/>
        <c:axId val="15206736"/>
        <c:axId val="15206408"/>
      </c:barChart>
      <c:scatterChart>
        <c:scatterStyle val="lineMarker"/>
        <c:varyColors val="0"/>
        <c:ser>
          <c:idx val="3"/>
          <c:order val="2"/>
          <c:tx>
            <c:strRef>
              <c:f>'Graphique 3'!$J$2</c:f>
              <c:strCache>
                <c:ptCount val="1"/>
                <c:pt idx="0">
                  <c:v>Recours 2019* (échelle de droite)</c:v>
                </c:pt>
              </c:strCache>
            </c:strRef>
          </c:tx>
          <c:spPr>
            <a:ln w="25400" cap="rnd">
              <a:noFill/>
              <a:round/>
            </a:ln>
            <a:effectLst/>
          </c:spPr>
          <c:marker>
            <c:symbol val="triangle"/>
            <c:size val="7"/>
            <c:spPr>
              <a:solidFill>
                <a:schemeClr val="accent4">
                  <a:lumMod val="40000"/>
                  <a:lumOff val="60000"/>
                </a:schemeClr>
              </a:solidFill>
              <a:ln w="9525">
                <a:solidFill>
                  <a:schemeClr val="tx1"/>
                </a:solidFill>
              </a:ln>
              <a:effectLst/>
            </c:spPr>
          </c:marker>
          <c:yVal>
            <c:numRef>
              <c:f>'Graphique 3'!$J$3:$J$11</c:f>
              <c:numCache>
                <c:formatCode>0.0%</c:formatCode>
                <c:ptCount val="9"/>
                <c:pt idx="0">
                  <c:v>1.5796000000000001E-4</c:v>
                </c:pt>
                <c:pt idx="1">
                  <c:v>1.4943020999999999E-3</c:v>
                </c:pt>
                <c:pt idx="2">
                  <c:v>5.2294378999999998E-3</c:v>
                </c:pt>
                <c:pt idx="3">
                  <c:v>9.2393045999999996E-3</c:v>
                </c:pt>
                <c:pt idx="4">
                  <c:v>1.25698385E-2</c:v>
                </c:pt>
                <c:pt idx="5">
                  <c:v>1.7007872399999999E-2</c:v>
                </c:pt>
                <c:pt idx="6">
                  <c:v>2.10937535E-2</c:v>
                </c:pt>
              </c:numCache>
            </c:numRef>
          </c:yVal>
          <c:smooth val="0"/>
          <c:extLst>
            <c:ext xmlns:c16="http://schemas.microsoft.com/office/drawing/2014/chart" uri="{C3380CC4-5D6E-409C-BE32-E72D297353CC}">
              <c16:uniqueId val="{00000003-DB82-452E-8B3E-9B82B0BC2134}"/>
            </c:ext>
          </c:extLst>
        </c:ser>
        <c:ser>
          <c:idx val="1"/>
          <c:order val="3"/>
          <c:tx>
            <c:strRef>
              <c:f>'Graphique 3'!$H$2</c:f>
              <c:strCache>
                <c:ptCount val="1"/>
                <c:pt idx="0">
                  <c:v>Recours 2020 (échelle de droite)</c:v>
                </c:pt>
              </c:strCache>
            </c:strRef>
          </c:tx>
          <c:spPr>
            <a:ln w="25400" cap="rnd">
              <a:noFill/>
              <a:round/>
            </a:ln>
            <a:effectLst/>
          </c:spPr>
          <c:marker>
            <c:symbol val="circle"/>
            <c:size val="7"/>
            <c:spPr>
              <a:solidFill>
                <a:schemeClr val="accent5"/>
              </a:solidFill>
              <a:ln w="9525">
                <a:solidFill>
                  <a:schemeClr val="tx1"/>
                </a:solidFill>
              </a:ln>
              <a:effectLst/>
            </c:spPr>
          </c:marker>
          <c:yVal>
            <c:numRef>
              <c:f>'Graphique 3'!$H$3:$H$11</c:f>
              <c:numCache>
                <c:formatCode>0.0%</c:formatCode>
                <c:ptCount val="9"/>
                <c:pt idx="0">
                  <c:v>5.5837330000000002E-4</c:v>
                </c:pt>
                <c:pt idx="1">
                  <c:v>2.1774480999999998E-3</c:v>
                </c:pt>
                <c:pt idx="2">
                  <c:v>9.4929443999999998E-3</c:v>
                </c:pt>
                <c:pt idx="3">
                  <c:v>1.39511837E-2</c:v>
                </c:pt>
                <c:pt idx="4">
                  <c:v>1.8278777699999998E-2</c:v>
                </c:pt>
                <c:pt idx="5">
                  <c:v>2.2051224299999998E-2</c:v>
                </c:pt>
                <c:pt idx="6">
                  <c:v>2.53649219E-2</c:v>
                </c:pt>
                <c:pt idx="7">
                  <c:v>2.85559809E-2</c:v>
                </c:pt>
                <c:pt idx="8">
                  <c:v>2.8648303600000001E-2</c:v>
                </c:pt>
              </c:numCache>
            </c:numRef>
          </c:yVal>
          <c:smooth val="0"/>
          <c:extLst>
            <c:ext xmlns:c16="http://schemas.microsoft.com/office/drawing/2014/chart" uri="{C3380CC4-5D6E-409C-BE32-E72D297353CC}">
              <c16:uniqueId val="{00000001-DB82-452E-8B3E-9B82B0BC2134}"/>
            </c:ext>
          </c:extLst>
        </c:ser>
        <c:dLbls>
          <c:showLegendKey val="0"/>
          <c:showVal val="0"/>
          <c:showCatName val="0"/>
          <c:showSerName val="0"/>
          <c:showPercent val="0"/>
          <c:showBubbleSize val="0"/>
        </c:dLbls>
        <c:axId val="875408336"/>
        <c:axId val="875407680"/>
      </c:scatterChart>
      <c:catAx>
        <c:axId val="1520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06408"/>
        <c:crosses val="autoZero"/>
        <c:auto val="1"/>
        <c:lblAlgn val="ctr"/>
        <c:lblOffset val="100"/>
        <c:noMultiLvlLbl val="0"/>
      </c:catAx>
      <c:valAx>
        <c:axId val="15206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06736"/>
        <c:crosses val="autoZero"/>
        <c:crossBetween val="between"/>
      </c:valAx>
      <c:valAx>
        <c:axId val="875407680"/>
        <c:scaling>
          <c:orientation val="minMax"/>
          <c:max val="3.6000000000000004E-2"/>
          <c:min val="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5408336"/>
        <c:crosses val="max"/>
        <c:crossBetween val="midCat"/>
        <c:majorUnit val="4.000000000000001E-3"/>
      </c:valAx>
      <c:valAx>
        <c:axId val="875408336"/>
        <c:scaling>
          <c:orientation val="minMax"/>
        </c:scaling>
        <c:delete val="1"/>
        <c:axPos val="b"/>
        <c:majorTickMark val="out"/>
        <c:minorTickMark val="none"/>
        <c:tickLblPos val="nextTo"/>
        <c:crossAx val="8754076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4'!$B$2</c:f>
              <c:strCache>
                <c:ptCount val="1"/>
                <c:pt idx="0">
                  <c:v>Solde de droits début 2020 (échelle de gauche)</c:v>
                </c:pt>
              </c:strCache>
            </c:strRef>
          </c:tx>
          <c:spPr>
            <a:solidFill>
              <a:schemeClr val="accent5"/>
            </a:solidFill>
            <a:ln>
              <a:noFill/>
            </a:ln>
            <a:effectLst/>
          </c:spPr>
          <c:invertIfNegative val="0"/>
          <c:cat>
            <c:strRef>
              <c:f>'Graphique 4'!$A$3:$A$6</c:f>
              <c:strCache>
                <c:ptCount val="4"/>
                <c:pt idx="0">
                  <c:v>CDI</c:v>
                </c:pt>
                <c:pt idx="1">
                  <c:v>CDD</c:v>
                </c:pt>
                <c:pt idx="2">
                  <c:v>Intérim</c:v>
                </c:pt>
                <c:pt idx="3">
                  <c:v>Autre contrat</c:v>
                </c:pt>
              </c:strCache>
            </c:strRef>
          </c:cat>
          <c:val>
            <c:numRef>
              <c:f>'Graphique 4'!$B$3:$B$6</c:f>
              <c:numCache>
                <c:formatCode>_-* #\ ##0\ "€"_-;\-* #\ ##0\ "€"_-;_-* "-"??\ "€"_-;_-@_-</c:formatCode>
                <c:ptCount val="4"/>
                <c:pt idx="0">
                  <c:v>1485.0897061999999</c:v>
                </c:pt>
                <c:pt idx="1">
                  <c:v>527.36970362</c:v>
                </c:pt>
                <c:pt idx="2">
                  <c:v>667.98048645999995</c:v>
                </c:pt>
                <c:pt idx="3">
                  <c:v>1211.5041696000001</c:v>
                </c:pt>
              </c:numCache>
            </c:numRef>
          </c:val>
          <c:extLst>
            <c:ext xmlns:c16="http://schemas.microsoft.com/office/drawing/2014/chart" uri="{C3380CC4-5D6E-409C-BE32-E72D297353CC}">
              <c16:uniqueId val="{00000000-5E8F-40E7-8D01-798711ABF692}"/>
            </c:ext>
          </c:extLst>
        </c:ser>
        <c:dLbls>
          <c:showLegendKey val="0"/>
          <c:showVal val="0"/>
          <c:showCatName val="0"/>
          <c:showSerName val="0"/>
          <c:showPercent val="0"/>
          <c:showBubbleSize val="0"/>
        </c:dLbls>
        <c:gapWidth val="219"/>
        <c:overlap val="-27"/>
        <c:axId val="912052024"/>
        <c:axId val="912048416"/>
      </c:barChart>
      <c:scatterChart>
        <c:scatterStyle val="lineMarker"/>
        <c:varyColors val="0"/>
        <c:ser>
          <c:idx val="1"/>
          <c:order val="1"/>
          <c:tx>
            <c:strRef>
              <c:f>'Graphique 4'!$C$2</c:f>
              <c:strCache>
                <c:ptCount val="1"/>
                <c:pt idx="0">
                  <c:v>Age moyen au 1er janvier 2020 (échelle de droite)</c:v>
                </c:pt>
              </c:strCache>
            </c:strRef>
          </c:tx>
          <c:spPr>
            <a:ln w="25400" cap="rnd">
              <a:noFill/>
              <a:round/>
            </a:ln>
            <a:effectLst/>
          </c:spPr>
          <c:marker>
            <c:symbol val="circle"/>
            <c:size val="5"/>
            <c:spPr>
              <a:solidFill>
                <a:schemeClr val="accent5"/>
              </a:solidFill>
              <a:ln w="25400">
                <a:solidFill>
                  <a:schemeClr val="accent2"/>
                </a:solidFill>
              </a:ln>
              <a:effectLst/>
            </c:spPr>
          </c:marker>
          <c:xVal>
            <c:strRef>
              <c:f>'Graphique 4'!$A$3:$A$6</c:f>
              <c:strCache>
                <c:ptCount val="4"/>
                <c:pt idx="0">
                  <c:v>CDI</c:v>
                </c:pt>
                <c:pt idx="1">
                  <c:v>CDD</c:v>
                </c:pt>
                <c:pt idx="2">
                  <c:v>Intérim</c:v>
                </c:pt>
                <c:pt idx="3">
                  <c:v>Autre contrat</c:v>
                </c:pt>
              </c:strCache>
            </c:strRef>
          </c:xVal>
          <c:yVal>
            <c:numRef>
              <c:f>'Graphique 4'!$C$3:$C$6</c:f>
              <c:numCache>
                <c:formatCode>0</c:formatCode>
                <c:ptCount val="4"/>
                <c:pt idx="0">
                  <c:v>41.653967145999999</c:v>
                </c:pt>
                <c:pt idx="1">
                  <c:v>31.429786494999998</c:v>
                </c:pt>
                <c:pt idx="2">
                  <c:v>33.606163184000003</c:v>
                </c:pt>
                <c:pt idx="3">
                  <c:v>38.996070736999997</c:v>
                </c:pt>
              </c:numCache>
            </c:numRef>
          </c:yVal>
          <c:smooth val="0"/>
          <c:extLst>
            <c:ext xmlns:c16="http://schemas.microsoft.com/office/drawing/2014/chart" uri="{C3380CC4-5D6E-409C-BE32-E72D297353CC}">
              <c16:uniqueId val="{00000001-5E8F-40E7-8D01-798711ABF692}"/>
            </c:ext>
          </c:extLst>
        </c:ser>
        <c:dLbls>
          <c:showLegendKey val="0"/>
          <c:showVal val="0"/>
          <c:showCatName val="0"/>
          <c:showSerName val="0"/>
          <c:showPercent val="0"/>
          <c:showBubbleSize val="0"/>
        </c:dLbls>
        <c:axId val="948790456"/>
        <c:axId val="948893312"/>
      </c:scatterChart>
      <c:catAx>
        <c:axId val="91205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12048416"/>
        <c:crosses val="autoZero"/>
        <c:auto val="1"/>
        <c:lblAlgn val="ctr"/>
        <c:lblOffset val="100"/>
        <c:noMultiLvlLbl val="0"/>
      </c:catAx>
      <c:valAx>
        <c:axId val="912048416"/>
        <c:scaling>
          <c:orientation val="minMax"/>
        </c:scaling>
        <c:delete val="0"/>
        <c:axPos val="l"/>
        <c:majorGridlines>
          <c:spPr>
            <a:ln w="9525" cap="flat" cmpd="sng" algn="ctr">
              <a:solidFill>
                <a:schemeClr val="tx1">
                  <a:lumMod val="15000"/>
                  <a:lumOff val="85000"/>
                </a:schemeClr>
              </a:solidFill>
              <a:round/>
            </a:ln>
            <a:effectLst/>
          </c:spPr>
        </c:majorGridlines>
        <c:numFmt formatCode="_-* #\ ##0\ &quot;€&quot;_-;\-* #\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12052024"/>
        <c:crosses val="autoZero"/>
        <c:crossBetween val="between"/>
      </c:valAx>
      <c:valAx>
        <c:axId val="948893312"/>
        <c:scaling>
          <c:orientation val="minMax"/>
          <c:max val="48"/>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8790456"/>
        <c:crosses val="max"/>
        <c:crossBetween val="midCat"/>
        <c:majorUnit val="6"/>
      </c:valAx>
      <c:valAx>
        <c:axId val="948790456"/>
        <c:scaling>
          <c:orientation val="minMax"/>
        </c:scaling>
        <c:delete val="1"/>
        <c:axPos val="b"/>
        <c:numFmt formatCode="General" sourceLinked="1"/>
        <c:majorTickMark val="out"/>
        <c:minorTickMark val="none"/>
        <c:tickLblPos val="nextTo"/>
        <c:crossAx val="9488933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5'!$B$2</c:f>
              <c:strCache>
                <c:ptCount val="1"/>
                <c:pt idx="0">
                  <c:v>Solde CPF début 2019</c:v>
                </c:pt>
              </c:strCache>
            </c:strRef>
          </c:tx>
          <c:spPr>
            <a:solidFill>
              <a:schemeClr val="accent4"/>
            </a:solidFill>
            <a:ln>
              <a:solidFill>
                <a:schemeClr val="accent4"/>
              </a:solidFill>
            </a:ln>
            <a:effectLst/>
          </c:spPr>
          <c:invertIfNegative val="0"/>
          <c:cat>
            <c:strRef>
              <c:f>'Graphique 5'!$A$3:$A$17</c:f>
              <c:strCache>
                <c:ptCount val="15"/>
                <c:pt idx="0">
                  <c:v>Moins de 5000€</c:v>
                </c:pt>
                <c:pt idx="1">
                  <c:v>5000€ à 10000€</c:v>
                </c:pt>
                <c:pt idx="2">
                  <c:v>10000€ à 15000€</c:v>
                </c:pt>
                <c:pt idx="3">
                  <c:v>15000€ à 20000€</c:v>
                </c:pt>
                <c:pt idx="4">
                  <c:v>20000€ à 25000€</c:v>
                </c:pt>
                <c:pt idx="5">
                  <c:v>25000€ à 30000€</c:v>
                </c:pt>
                <c:pt idx="6">
                  <c:v>30000€ à 35000€</c:v>
                </c:pt>
                <c:pt idx="7">
                  <c:v>35000€ à 40000€</c:v>
                </c:pt>
                <c:pt idx="8">
                  <c:v>40000€ à 45000€</c:v>
                </c:pt>
                <c:pt idx="9">
                  <c:v>45000€ à 50000€</c:v>
                </c:pt>
                <c:pt idx="10">
                  <c:v>50000€ à 55000€</c:v>
                </c:pt>
                <c:pt idx="11">
                  <c:v>55000€ à 60000€</c:v>
                </c:pt>
                <c:pt idx="12">
                  <c:v>60000€ à 65000€</c:v>
                </c:pt>
                <c:pt idx="13">
                  <c:v>65000€ à 70000€</c:v>
                </c:pt>
                <c:pt idx="14">
                  <c:v>Plus de 70000€</c:v>
                </c:pt>
              </c:strCache>
            </c:strRef>
          </c:cat>
          <c:val>
            <c:numRef>
              <c:f>'Graphique 5'!$B$3:$B$17</c:f>
              <c:numCache>
                <c:formatCode>_-* #\ ##0\ "€"_-;\-* #\ ##0\ "€"_-;_-* "-"??\ "€"_-;_-@_-</c:formatCode>
                <c:ptCount val="15"/>
                <c:pt idx="0">
                  <c:v>294.77664704</c:v>
                </c:pt>
                <c:pt idx="1">
                  <c:v>489.53619940999999</c:v>
                </c:pt>
                <c:pt idx="2">
                  <c:v>660.99012260999996</c:v>
                </c:pt>
                <c:pt idx="3">
                  <c:v>839.54981115999999</c:v>
                </c:pt>
                <c:pt idx="4">
                  <c:v>1071.0110399</c:v>
                </c:pt>
                <c:pt idx="5">
                  <c:v>1210.7968840000001</c:v>
                </c:pt>
                <c:pt idx="6">
                  <c:v>1260.3549923999999</c:v>
                </c:pt>
                <c:pt idx="7">
                  <c:v>1273.9555743999999</c:v>
                </c:pt>
                <c:pt idx="8">
                  <c:v>1287.9741638</c:v>
                </c:pt>
                <c:pt idx="9">
                  <c:v>1305.8410457</c:v>
                </c:pt>
                <c:pt idx="10">
                  <c:v>1318.9138791</c:v>
                </c:pt>
                <c:pt idx="11">
                  <c:v>1326.6681988</c:v>
                </c:pt>
                <c:pt idx="12">
                  <c:v>1329.2551006000001</c:v>
                </c:pt>
                <c:pt idx="13">
                  <c:v>1332.3178679</c:v>
                </c:pt>
                <c:pt idx="14">
                  <c:v>1325.8829195999999</c:v>
                </c:pt>
              </c:numCache>
            </c:numRef>
          </c:val>
          <c:extLst>
            <c:ext xmlns:c16="http://schemas.microsoft.com/office/drawing/2014/chart" uri="{C3380CC4-5D6E-409C-BE32-E72D297353CC}">
              <c16:uniqueId val="{00000000-953F-4434-ACE3-195713B375C8}"/>
            </c:ext>
          </c:extLst>
        </c:ser>
        <c:ser>
          <c:idx val="1"/>
          <c:order val="1"/>
          <c:tx>
            <c:strRef>
              <c:f>'Graphique 5'!$C$2</c:f>
              <c:strCache>
                <c:ptCount val="1"/>
                <c:pt idx="0">
                  <c:v>Solde CPF début 2020</c:v>
                </c:pt>
              </c:strCache>
            </c:strRef>
          </c:tx>
          <c:spPr>
            <a:solidFill>
              <a:schemeClr val="accent5">
                <a:lumMod val="40000"/>
                <a:lumOff val="60000"/>
              </a:schemeClr>
            </a:solidFill>
            <a:ln>
              <a:solidFill>
                <a:schemeClr val="accent5">
                  <a:lumMod val="40000"/>
                  <a:lumOff val="60000"/>
                </a:schemeClr>
              </a:solidFill>
            </a:ln>
            <a:effectLst/>
          </c:spPr>
          <c:invertIfNegative val="0"/>
          <c:cat>
            <c:strRef>
              <c:f>'Graphique 5'!$A$3:$A$17</c:f>
              <c:strCache>
                <c:ptCount val="15"/>
                <c:pt idx="0">
                  <c:v>Moins de 5000€</c:v>
                </c:pt>
                <c:pt idx="1">
                  <c:v>5000€ à 10000€</c:v>
                </c:pt>
                <c:pt idx="2">
                  <c:v>10000€ à 15000€</c:v>
                </c:pt>
                <c:pt idx="3">
                  <c:v>15000€ à 20000€</c:v>
                </c:pt>
                <c:pt idx="4">
                  <c:v>20000€ à 25000€</c:v>
                </c:pt>
                <c:pt idx="5">
                  <c:v>25000€ à 30000€</c:v>
                </c:pt>
                <c:pt idx="6">
                  <c:v>30000€ à 35000€</c:v>
                </c:pt>
                <c:pt idx="7">
                  <c:v>35000€ à 40000€</c:v>
                </c:pt>
                <c:pt idx="8">
                  <c:v>40000€ à 45000€</c:v>
                </c:pt>
                <c:pt idx="9">
                  <c:v>45000€ à 50000€</c:v>
                </c:pt>
                <c:pt idx="10">
                  <c:v>50000€ à 55000€</c:v>
                </c:pt>
                <c:pt idx="11">
                  <c:v>55000€ à 60000€</c:v>
                </c:pt>
                <c:pt idx="12">
                  <c:v>60000€ à 65000€</c:v>
                </c:pt>
                <c:pt idx="13">
                  <c:v>65000€ à 70000€</c:v>
                </c:pt>
                <c:pt idx="14">
                  <c:v>Plus de 70000€</c:v>
                </c:pt>
              </c:strCache>
            </c:strRef>
          </c:cat>
          <c:val>
            <c:numRef>
              <c:f>'Graphique 5'!$C$3:$C$17</c:f>
              <c:numCache>
                <c:formatCode>_-* #\ ##0\ "€"_-;\-* #\ ##0\ "€"_-;_-* "-"??\ "€"_-;_-@_-</c:formatCode>
                <c:ptCount val="15"/>
                <c:pt idx="0">
                  <c:v>454.99582168000001</c:v>
                </c:pt>
                <c:pt idx="1">
                  <c:v>746.74780347000001</c:v>
                </c:pt>
                <c:pt idx="2">
                  <c:v>1010.8821466000001</c:v>
                </c:pt>
                <c:pt idx="3">
                  <c:v>1255.9774887000001</c:v>
                </c:pt>
                <c:pt idx="4">
                  <c:v>1500.0607622</c:v>
                </c:pt>
                <c:pt idx="5">
                  <c:v>1647.6916902</c:v>
                </c:pt>
                <c:pt idx="6">
                  <c:v>1698.4318221000001</c:v>
                </c:pt>
                <c:pt idx="7">
                  <c:v>1711.1535842000001</c:v>
                </c:pt>
                <c:pt idx="8">
                  <c:v>1725.2117115000001</c:v>
                </c:pt>
                <c:pt idx="9">
                  <c:v>1748.3404038000001</c:v>
                </c:pt>
                <c:pt idx="10">
                  <c:v>1766.9664238</c:v>
                </c:pt>
                <c:pt idx="11">
                  <c:v>1775.0387294</c:v>
                </c:pt>
                <c:pt idx="12">
                  <c:v>1781.6798269000001</c:v>
                </c:pt>
                <c:pt idx="13">
                  <c:v>1786.1025615999999</c:v>
                </c:pt>
                <c:pt idx="14">
                  <c:v>1776.017261</c:v>
                </c:pt>
              </c:numCache>
            </c:numRef>
          </c:val>
          <c:extLst>
            <c:ext xmlns:c16="http://schemas.microsoft.com/office/drawing/2014/chart" uri="{C3380CC4-5D6E-409C-BE32-E72D297353CC}">
              <c16:uniqueId val="{00000001-953F-4434-ACE3-195713B375C8}"/>
            </c:ext>
          </c:extLst>
        </c:ser>
        <c:dLbls>
          <c:showLegendKey val="0"/>
          <c:showVal val="0"/>
          <c:showCatName val="0"/>
          <c:showSerName val="0"/>
          <c:showPercent val="0"/>
          <c:showBubbleSize val="0"/>
        </c:dLbls>
        <c:gapWidth val="219"/>
        <c:overlap val="-27"/>
        <c:axId val="939658832"/>
        <c:axId val="939661456"/>
      </c:barChart>
      <c:lineChart>
        <c:grouping val="standard"/>
        <c:varyColors val="0"/>
        <c:ser>
          <c:idx val="2"/>
          <c:order val="2"/>
          <c:tx>
            <c:strRef>
              <c:f>'Graphique 5'!$D$2</c:f>
              <c:strCache>
                <c:ptCount val="1"/>
                <c:pt idx="0">
                  <c:v>Taux de recours au CPF 2019 (éch. droite)</c:v>
                </c:pt>
              </c:strCache>
            </c:strRef>
          </c:tx>
          <c:spPr>
            <a:ln w="28575" cap="rnd">
              <a:noFill/>
              <a:round/>
            </a:ln>
            <a:effectLst/>
          </c:spPr>
          <c:marker>
            <c:symbol val="triangle"/>
            <c:size val="6"/>
            <c:spPr>
              <a:solidFill>
                <a:schemeClr val="accent4"/>
              </a:solidFill>
              <a:ln w="9525">
                <a:solidFill>
                  <a:schemeClr val="tx1"/>
                </a:solidFill>
              </a:ln>
              <a:effectLst/>
            </c:spPr>
          </c:marker>
          <c:cat>
            <c:strRef>
              <c:f>'Graphique 5'!$A$3:$A$17</c:f>
              <c:strCache>
                <c:ptCount val="15"/>
                <c:pt idx="0">
                  <c:v>Moins de 5000€</c:v>
                </c:pt>
                <c:pt idx="1">
                  <c:v>5000€ à 10000€</c:v>
                </c:pt>
                <c:pt idx="2">
                  <c:v>10000€ à 15000€</c:v>
                </c:pt>
                <c:pt idx="3">
                  <c:v>15000€ à 20000€</c:v>
                </c:pt>
                <c:pt idx="4">
                  <c:v>20000€ à 25000€</c:v>
                </c:pt>
                <c:pt idx="5">
                  <c:v>25000€ à 30000€</c:v>
                </c:pt>
                <c:pt idx="6">
                  <c:v>30000€ à 35000€</c:v>
                </c:pt>
                <c:pt idx="7">
                  <c:v>35000€ à 40000€</c:v>
                </c:pt>
                <c:pt idx="8">
                  <c:v>40000€ à 45000€</c:v>
                </c:pt>
                <c:pt idx="9">
                  <c:v>45000€ à 50000€</c:v>
                </c:pt>
                <c:pt idx="10">
                  <c:v>50000€ à 55000€</c:v>
                </c:pt>
                <c:pt idx="11">
                  <c:v>55000€ à 60000€</c:v>
                </c:pt>
                <c:pt idx="12">
                  <c:v>60000€ à 65000€</c:v>
                </c:pt>
                <c:pt idx="13">
                  <c:v>65000€ à 70000€</c:v>
                </c:pt>
                <c:pt idx="14">
                  <c:v>Plus de 70000€</c:v>
                </c:pt>
              </c:strCache>
            </c:strRef>
          </c:cat>
          <c:val>
            <c:numRef>
              <c:f>'Graphique 5'!$D$3:$D$17</c:f>
              <c:numCache>
                <c:formatCode>0.0%</c:formatCode>
                <c:ptCount val="15"/>
                <c:pt idx="0">
                  <c:v>1.662334156214072E-3</c:v>
                </c:pt>
                <c:pt idx="1">
                  <c:v>4.0040225474369494E-3</c:v>
                </c:pt>
                <c:pt idx="2">
                  <c:v>6.907613499252209E-3</c:v>
                </c:pt>
                <c:pt idx="3">
                  <c:v>1.0971909434160178E-2</c:v>
                </c:pt>
                <c:pt idx="4">
                  <c:v>1.4432871993763271E-2</c:v>
                </c:pt>
                <c:pt idx="5">
                  <c:v>1.7089947288169247E-2</c:v>
                </c:pt>
                <c:pt idx="6">
                  <c:v>1.9583115699588573E-2</c:v>
                </c:pt>
                <c:pt idx="7">
                  <c:v>2.2042341507317115E-2</c:v>
                </c:pt>
                <c:pt idx="8">
                  <c:v>2.4650669963135471E-2</c:v>
                </c:pt>
                <c:pt idx="9">
                  <c:v>2.6609481931068654E-2</c:v>
                </c:pt>
                <c:pt idx="10">
                  <c:v>2.8395823188876266E-2</c:v>
                </c:pt>
                <c:pt idx="11">
                  <c:v>2.9791663568635031E-2</c:v>
                </c:pt>
                <c:pt idx="12">
                  <c:v>2.998391278543092E-2</c:v>
                </c:pt>
                <c:pt idx="13">
                  <c:v>2.9987002537599804E-2</c:v>
                </c:pt>
                <c:pt idx="14">
                  <c:v>3.0608041550998479E-2</c:v>
                </c:pt>
              </c:numCache>
            </c:numRef>
          </c:val>
          <c:smooth val="0"/>
          <c:extLst>
            <c:ext xmlns:c16="http://schemas.microsoft.com/office/drawing/2014/chart" uri="{C3380CC4-5D6E-409C-BE32-E72D297353CC}">
              <c16:uniqueId val="{00000002-953F-4434-ACE3-195713B375C8}"/>
            </c:ext>
          </c:extLst>
        </c:ser>
        <c:ser>
          <c:idx val="3"/>
          <c:order val="3"/>
          <c:tx>
            <c:strRef>
              <c:f>'Graphique 5'!$E$2</c:f>
              <c:strCache>
                <c:ptCount val="1"/>
                <c:pt idx="0">
                  <c:v>Taux de recours au CPF 2020 (éch. droite)</c:v>
                </c:pt>
              </c:strCache>
            </c:strRef>
          </c:tx>
          <c:spPr>
            <a:ln w="28575" cap="rnd">
              <a:noFill/>
              <a:round/>
            </a:ln>
            <a:effectLst/>
          </c:spPr>
          <c:marker>
            <c:symbol val="circle"/>
            <c:size val="6"/>
            <c:spPr>
              <a:solidFill>
                <a:schemeClr val="accent5"/>
              </a:solidFill>
              <a:ln w="9525">
                <a:solidFill>
                  <a:schemeClr val="tx1"/>
                </a:solidFill>
              </a:ln>
              <a:effectLst/>
            </c:spPr>
          </c:marker>
          <c:cat>
            <c:strRef>
              <c:f>'Graphique 5'!$A$3:$A$17</c:f>
              <c:strCache>
                <c:ptCount val="15"/>
                <c:pt idx="0">
                  <c:v>Moins de 5000€</c:v>
                </c:pt>
                <c:pt idx="1">
                  <c:v>5000€ à 10000€</c:v>
                </c:pt>
                <c:pt idx="2">
                  <c:v>10000€ à 15000€</c:v>
                </c:pt>
                <c:pt idx="3">
                  <c:v>15000€ à 20000€</c:v>
                </c:pt>
                <c:pt idx="4">
                  <c:v>20000€ à 25000€</c:v>
                </c:pt>
                <c:pt idx="5">
                  <c:v>25000€ à 30000€</c:v>
                </c:pt>
                <c:pt idx="6">
                  <c:v>30000€ à 35000€</c:v>
                </c:pt>
                <c:pt idx="7">
                  <c:v>35000€ à 40000€</c:v>
                </c:pt>
                <c:pt idx="8">
                  <c:v>40000€ à 45000€</c:v>
                </c:pt>
                <c:pt idx="9">
                  <c:v>45000€ à 50000€</c:v>
                </c:pt>
                <c:pt idx="10">
                  <c:v>50000€ à 55000€</c:v>
                </c:pt>
                <c:pt idx="11">
                  <c:v>55000€ à 60000€</c:v>
                </c:pt>
                <c:pt idx="12">
                  <c:v>60000€ à 65000€</c:v>
                </c:pt>
                <c:pt idx="13">
                  <c:v>65000€ à 70000€</c:v>
                </c:pt>
                <c:pt idx="14">
                  <c:v>Plus de 70000€</c:v>
                </c:pt>
              </c:strCache>
            </c:strRef>
          </c:cat>
          <c:val>
            <c:numRef>
              <c:f>'Graphique 5'!$E$3:$E$17</c:f>
              <c:numCache>
                <c:formatCode>0.0%</c:formatCode>
                <c:ptCount val="15"/>
                <c:pt idx="0">
                  <c:v>7.0744043189141567E-3</c:v>
                </c:pt>
                <c:pt idx="1">
                  <c:v>1.247560952142706E-2</c:v>
                </c:pt>
                <c:pt idx="2">
                  <c:v>1.800438468039529E-2</c:v>
                </c:pt>
                <c:pt idx="3">
                  <c:v>2.1626809571978302E-2</c:v>
                </c:pt>
                <c:pt idx="4">
                  <c:v>2.2299056161546312E-2</c:v>
                </c:pt>
                <c:pt idx="5">
                  <c:v>2.393379914487042E-2</c:v>
                </c:pt>
                <c:pt idx="6">
                  <c:v>2.6537612373038283E-2</c:v>
                </c:pt>
                <c:pt idx="7">
                  <c:v>2.8639007380210028E-2</c:v>
                </c:pt>
                <c:pt idx="8">
                  <c:v>3.0658211867324689E-2</c:v>
                </c:pt>
                <c:pt idx="9">
                  <c:v>3.2462189776654153E-2</c:v>
                </c:pt>
                <c:pt idx="10">
                  <c:v>3.3596625222431648E-2</c:v>
                </c:pt>
                <c:pt idx="11">
                  <c:v>3.5422130391700245E-2</c:v>
                </c:pt>
                <c:pt idx="12">
                  <c:v>3.657740568810687E-2</c:v>
                </c:pt>
                <c:pt idx="13">
                  <c:v>3.6216392683003883E-2</c:v>
                </c:pt>
                <c:pt idx="14">
                  <c:v>3.8952571106178696E-2</c:v>
                </c:pt>
              </c:numCache>
            </c:numRef>
          </c:val>
          <c:smooth val="0"/>
          <c:extLst>
            <c:ext xmlns:c16="http://schemas.microsoft.com/office/drawing/2014/chart" uri="{C3380CC4-5D6E-409C-BE32-E72D297353CC}">
              <c16:uniqueId val="{00000003-953F-4434-ACE3-195713B375C8}"/>
            </c:ext>
          </c:extLst>
        </c:ser>
        <c:dLbls>
          <c:showLegendKey val="0"/>
          <c:showVal val="0"/>
          <c:showCatName val="0"/>
          <c:showSerName val="0"/>
          <c:showPercent val="0"/>
          <c:showBubbleSize val="0"/>
        </c:dLbls>
        <c:marker val="1"/>
        <c:smooth val="0"/>
        <c:axId val="877278864"/>
        <c:axId val="877277552"/>
      </c:lineChart>
      <c:catAx>
        <c:axId val="93965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9661456"/>
        <c:crosses val="autoZero"/>
        <c:auto val="1"/>
        <c:lblAlgn val="ctr"/>
        <c:lblOffset val="100"/>
        <c:noMultiLvlLbl val="0"/>
      </c:catAx>
      <c:valAx>
        <c:axId val="939661456"/>
        <c:scaling>
          <c:orientation val="minMax"/>
        </c:scaling>
        <c:delete val="0"/>
        <c:axPos val="l"/>
        <c:majorGridlines>
          <c:spPr>
            <a:ln w="9525" cap="flat" cmpd="sng" algn="ctr">
              <a:solidFill>
                <a:schemeClr val="tx1">
                  <a:lumMod val="15000"/>
                  <a:lumOff val="85000"/>
                </a:schemeClr>
              </a:solidFill>
              <a:round/>
            </a:ln>
            <a:effectLst/>
          </c:spPr>
        </c:majorGridlines>
        <c:numFmt formatCode="_-* #\ ##0\ &quot;€&quot;_-;\-* #\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9658832"/>
        <c:crosses val="autoZero"/>
        <c:crossBetween val="between"/>
      </c:valAx>
      <c:valAx>
        <c:axId val="877277552"/>
        <c:scaling>
          <c:orientation val="minMax"/>
          <c:max val="4.0000000000000008E-2"/>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7278864"/>
        <c:crosses val="max"/>
        <c:crossBetween val="between"/>
        <c:majorUnit val="4.000000000000001E-3"/>
      </c:valAx>
      <c:catAx>
        <c:axId val="877278864"/>
        <c:scaling>
          <c:orientation val="minMax"/>
        </c:scaling>
        <c:delete val="1"/>
        <c:axPos val="b"/>
        <c:numFmt formatCode="General" sourceLinked="1"/>
        <c:majorTickMark val="out"/>
        <c:minorTickMark val="none"/>
        <c:tickLblPos val="nextTo"/>
        <c:crossAx val="8772775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6'!$C$2</c:f>
              <c:strCache>
                <c:ptCount val="1"/>
                <c:pt idx="0">
                  <c:v>Recours ensemble des salariés (échelle de gauche)</c:v>
                </c:pt>
              </c:strCache>
            </c:strRef>
          </c:tx>
          <c:spPr>
            <a:ln w="28575" cap="rnd">
              <a:solidFill>
                <a:schemeClr val="tx1">
                  <a:lumMod val="65000"/>
                  <a:lumOff val="35000"/>
                </a:schemeClr>
              </a:solidFill>
              <a:round/>
            </a:ln>
            <a:effectLst/>
          </c:spPr>
          <c:marker>
            <c:symbol val="none"/>
          </c:marker>
          <c:cat>
            <c:multiLvlStrRef>
              <c:f>'Graphique 6'!$A$3:$B$27</c:f>
              <c:multiLvlStrCache>
                <c:ptCount val="25"/>
                <c:lvl>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3">
                    <c:v>Janvier</c:v>
                  </c:pt>
                  <c:pt idx="14">
                    <c:v>Février</c:v>
                  </c:pt>
                  <c:pt idx="15">
                    <c:v>Mars</c:v>
                  </c:pt>
                  <c:pt idx="16">
                    <c:v>Avril</c:v>
                  </c:pt>
                  <c:pt idx="17">
                    <c:v>Mai</c:v>
                  </c:pt>
                  <c:pt idx="18">
                    <c:v>Juin</c:v>
                  </c:pt>
                  <c:pt idx="19">
                    <c:v>Juillet</c:v>
                  </c:pt>
                  <c:pt idx="20">
                    <c:v>Août</c:v>
                  </c:pt>
                  <c:pt idx="21">
                    <c:v>Septembre</c:v>
                  </c:pt>
                  <c:pt idx="22">
                    <c:v>Octobre</c:v>
                  </c:pt>
                  <c:pt idx="23">
                    <c:v>Novembre</c:v>
                  </c:pt>
                  <c:pt idx="24">
                    <c:v>Décembre</c:v>
                  </c:pt>
                </c:lvl>
                <c:lvl>
                  <c:pt idx="0">
                    <c:v>2019</c:v>
                  </c:pt>
                  <c:pt idx="13">
                    <c:v>2020</c:v>
                  </c:pt>
                </c:lvl>
              </c:multiLvlStrCache>
            </c:multiLvlStrRef>
          </c:cat>
          <c:val>
            <c:numRef>
              <c:f>'Graphique 6'!$C$3:$C$27</c:f>
              <c:numCache>
                <c:formatCode>0.00%</c:formatCode>
                <c:ptCount val="25"/>
                <c:pt idx="0">
                  <c:v>8.2916832181885068E-4</c:v>
                </c:pt>
                <c:pt idx="1">
                  <c:v>9.883045868712948E-4</c:v>
                </c:pt>
                <c:pt idx="2">
                  <c:v>1.3520373713381854E-3</c:v>
                </c:pt>
                <c:pt idx="3">
                  <c:v>1.2801863967481328E-3</c:v>
                </c:pt>
                <c:pt idx="4">
                  <c:v>1.3509318880800293E-3</c:v>
                </c:pt>
                <c:pt idx="5">
                  <c:v>1.359093513605634E-3</c:v>
                </c:pt>
                <c:pt idx="6">
                  <c:v>1.4559675125516835E-3</c:v>
                </c:pt>
                <c:pt idx="7">
                  <c:v>8.3262990222211829E-4</c:v>
                </c:pt>
                <c:pt idx="8">
                  <c:v>1.4902380041781308E-3</c:v>
                </c:pt>
                <c:pt idx="9">
                  <c:v>2.0112989188126183E-3</c:v>
                </c:pt>
                <c:pt idx="10">
                  <c:v>1.6719925006582783E-3</c:v>
                </c:pt>
                <c:pt idx="11">
                  <c:v>1.3611809988853022E-3</c:v>
                </c:pt>
                <c:pt idx="13">
                  <c:v>1.4129080683621769E-3</c:v>
                </c:pt>
                <c:pt idx="14">
                  <c:v>1.2159247353875861E-3</c:v>
                </c:pt>
                <c:pt idx="15">
                  <c:v>9.1992153455684495E-4</c:v>
                </c:pt>
                <c:pt idx="16">
                  <c:v>7.4903394762568915E-4</c:v>
                </c:pt>
                <c:pt idx="17">
                  <c:v>9.0938986805816856E-4</c:v>
                </c:pt>
                <c:pt idx="18">
                  <c:v>1.5351393704457501E-3</c:v>
                </c:pt>
                <c:pt idx="19">
                  <c:v>2.1675021524663082E-3</c:v>
                </c:pt>
                <c:pt idx="20">
                  <c:v>1.6829727390651656E-3</c:v>
                </c:pt>
                <c:pt idx="21">
                  <c:v>3.2534042454707788E-3</c:v>
                </c:pt>
                <c:pt idx="22">
                  <c:v>3.3140676473566114E-3</c:v>
                </c:pt>
                <c:pt idx="23">
                  <c:v>3.3559206324588939E-3</c:v>
                </c:pt>
                <c:pt idx="24">
                  <c:v>2.856155775308903E-3</c:v>
                </c:pt>
              </c:numCache>
            </c:numRef>
          </c:val>
          <c:smooth val="0"/>
          <c:extLst>
            <c:ext xmlns:c16="http://schemas.microsoft.com/office/drawing/2014/chart" uri="{C3380CC4-5D6E-409C-BE32-E72D297353CC}">
              <c16:uniqueId val="{00000000-3EB0-4C9C-AD38-3D54B4C31313}"/>
            </c:ext>
          </c:extLst>
        </c:ser>
        <c:ser>
          <c:idx val="2"/>
          <c:order val="1"/>
          <c:tx>
            <c:strRef>
              <c:f>'Graphique 6'!$E$2</c:f>
              <c:strCache>
                <c:ptCount val="1"/>
                <c:pt idx="0">
                  <c:v>Recours bénéficiaires du Smic (échelle de gauche)</c:v>
                </c:pt>
              </c:strCache>
            </c:strRef>
          </c:tx>
          <c:spPr>
            <a:ln w="28575" cap="rnd">
              <a:solidFill>
                <a:schemeClr val="tx1">
                  <a:lumMod val="65000"/>
                  <a:lumOff val="35000"/>
                </a:schemeClr>
              </a:solidFill>
              <a:prstDash val="sysDash"/>
              <a:round/>
            </a:ln>
            <a:effectLst/>
          </c:spPr>
          <c:marker>
            <c:symbol val="none"/>
          </c:marker>
          <c:cat>
            <c:multiLvlStrRef>
              <c:f>'Graphique 6'!$A$3:$B$27</c:f>
              <c:multiLvlStrCache>
                <c:ptCount val="25"/>
                <c:lvl>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3">
                    <c:v>Janvier</c:v>
                  </c:pt>
                  <c:pt idx="14">
                    <c:v>Février</c:v>
                  </c:pt>
                  <c:pt idx="15">
                    <c:v>Mars</c:v>
                  </c:pt>
                  <c:pt idx="16">
                    <c:v>Avril</c:v>
                  </c:pt>
                  <c:pt idx="17">
                    <c:v>Mai</c:v>
                  </c:pt>
                  <c:pt idx="18">
                    <c:v>Juin</c:v>
                  </c:pt>
                  <c:pt idx="19">
                    <c:v>Juillet</c:v>
                  </c:pt>
                  <c:pt idx="20">
                    <c:v>Août</c:v>
                  </c:pt>
                  <c:pt idx="21">
                    <c:v>Septembre</c:v>
                  </c:pt>
                  <c:pt idx="22">
                    <c:v>Octobre</c:v>
                  </c:pt>
                  <c:pt idx="23">
                    <c:v>Novembre</c:v>
                  </c:pt>
                  <c:pt idx="24">
                    <c:v>Décembre</c:v>
                  </c:pt>
                </c:lvl>
                <c:lvl>
                  <c:pt idx="0">
                    <c:v>2019</c:v>
                  </c:pt>
                  <c:pt idx="13">
                    <c:v>2020</c:v>
                  </c:pt>
                </c:lvl>
              </c:multiLvlStrCache>
            </c:multiLvlStrRef>
          </c:cat>
          <c:val>
            <c:numRef>
              <c:f>'Graphique 6'!$E$3:$E$27</c:f>
              <c:numCache>
                <c:formatCode>0.00%</c:formatCode>
                <c:ptCount val="25"/>
                <c:pt idx="0">
                  <c:v>3.8939028394990182E-4</c:v>
                </c:pt>
                <c:pt idx="1">
                  <c:v>5.4239377788274288E-4</c:v>
                </c:pt>
                <c:pt idx="2">
                  <c:v>6.7672635098853533E-4</c:v>
                </c:pt>
                <c:pt idx="3">
                  <c:v>6.4965810365900662E-4</c:v>
                </c:pt>
                <c:pt idx="4">
                  <c:v>6.550860693227687E-4</c:v>
                </c:pt>
                <c:pt idx="5">
                  <c:v>7.5749302982006778E-4</c:v>
                </c:pt>
                <c:pt idx="6">
                  <c:v>7.2320342736308942E-4</c:v>
                </c:pt>
                <c:pt idx="7">
                  <c:v>4.4162680069404902E-4</c:v>
                </c:pt>
                <c:pt idx="8">
                  <c:v>6.9956333494669305E-4</c:v>
                </c:pt>
                <c:pt idx="9">
                  <c:v>9.4894476731900452E-4</c:v>
                </c:pt>
                <c:pt idx="10">
                  <c:v>9.1167041435807731E-4</c:v>
                </c:pt>
                <c:pt idx="11">
                  <c:v>7.1679297491988034E-4</c:v>
                </c:pt>
                <c:pt idx="13">
                  <c:v>8.0797440533414129E-4</c:v>
                </c:pt>
                <c:pt idx="14">
                  <c:v>7.1981034158483657E-4</c:v>
                </c:pt>
                <c:pt idx="15">
                  <c:v>5.5124180335481957E-4</c:v>
                </c:pt>
                <c:pt idx="16">
                  <c:v>3.4725547810882004E-4</c:v>
                </c:pt>
                <c:pt idx="17">
                  <c:v>5.0782311528708871E-4</c:v>
                </c:pt>
                <c:pt idx="18">
                  <c:v>9.5828771157570932E-4</c:v>
                </c:pt>
                <c:pt idx="19">
                  <c:v>1.8949037572127032E-3</c:v>
                </c:pt>
                <c:pt idx="20">
                  <c:v>1.5285617254949177E-3</c:v>
                </c:pt>
                <c:pt idx="21">
                  <c:v>2.4632716975030683E-3</c:v>
                </c:pt>
                <c:pt idx="22">
                  <c:v>2.5124940817507495E-3</c:v>
                </c:pt>
                <c:pt idx="23">
                  <c:v>2.5000847486355469E-3</c:v>
                </c:pt>
                <c:pt idx="24">
                  <c:v>2.2313431296313527E-3</c:v>
                </c:pt>
              </c:numCache>
            </c:numRef>
          </c:val>
          <c:smooth val="0"/>
          <c:extLst>
            <c:ext xmlns:c16="http://schemas.microsoft.com/office/drawing/2014/chart" uri="{C3380CC4-5D6E-409C-BE32-E72D297353CC}">
              <c16:uniqueId val="{00000001-3EB0-4C9C-AD38-3D54B4C31313}"/>
            </c:ext>
          </c:extLst>
        </c:ser>
        <c:ser>
          <c:idx val="1"/>
          <c:order val="2"/>
          <c:tx>
            <c:strRef>
              <c:f>'Graphique 6'!$D$2</c:f>
              <c:strCache>
                <c:ptCount val="1"/>
                <c:pt idx="0">
                  <c:v>Recours CDD ou intérim (échelle de gauche)</c:v>
                </c:pt>
              </c:strCache>
            </c:strRef>
          </c:tx>
          <c:spPr>
            <a:ln w="28575" cap="rnd">
              <a:solidFill>
                <a:schemeClr val="tx1">
                  <a:lumMod val="65000"/>
                  <a:lumOff val="35000"/>
                </a:schemeClr>
              </a:solidFill>
              <a:prstDash val="sysDot"/>
              <a:round/>
            </a:ln>
            <a:effectLst/>
          </c:spPr>
          <c:marker>
            <c:symbol val="none"/>
          </c:marker>
          <c:cat>
            <c:multiLvlStrRef>
              <c:f>'Graphique 6'!$A$3:$B$27</c:f>
              <c:multiLvlStrCache>
                <c:ptCount val="25"/>
                <c:lvl>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3">
                    <c:v>Janvier</c:v>
                  </c:pt>
                  <c:pt idx="14">
                    <c:v>Février</c:v>
                  </c:pt>
                  <c:pt idx="15">
                    <c:v>Mars</c:v>
                  </c:pt>
                  <c:pt idx="16">
                    <c:v>Avril</c:v>
                  </c:pt>
                  <c:pt idx="17">
                    <c:v>Mai</c:v>
                  </c:pt>
                  <c:pt idx="18">
                    <c:v>Juin</c:v>
                  </c:pt>
                  <c:pt idx="19">
                    <c:v>Juillet</c:v>
                  </c:pt>
                  <c:pt idx="20">
                    <c:v>Août</c:v>
                  </c:pt>
                  <c:pt idx="21">
                    <c:v>Septembre</c:v>
                  </c:pt>
                  <c:pt idx="22">
                    <c:v>Octobre</c:v>
                  </c:pt>
                  <c:pt idx="23">
                    <c:v>Novembre</c:v>
                  </c:pt>
                  <c:pt idx="24">
                    <c:v>Décembre</c:v>
                  </c:pt>
                </c:lvl>
                <c:lvl>
                  <c:pt idx="0">
                    <c:v>2019</c:v>
                  </c:pt>
                  <c:pt idx="13">
                    <c:v>2020</c:v>
                  </c:pt>
                </c:lvl>
              </c:multiLvlStrCache>
            </c:multiLvlStrRef>
          </c:cat>
          <c:val>
            <c:numRef>
              <c:f>'Graphique 6'!$D$3:$D$27</c:f>
              <c:numCache>
                <c:formatCode>0.00%</c:formatCode>
                <c:ptCount val="25"/>
                <c:pt idx="0">
                  <c:v>4.9026593048613534E-4</c:v>
                </c:pt>
                <c:pt idx="1">
                  <c:v>5.6446938467548478E-4</c:v>
                </c:pt>
                <c:pt idx="2">
                  <c:v>5.8061992551766846E-4</c:v>
                </c:pt>
                <c:pt idx="3">
                  <c:v>6.1176054128418223E-4</c:v>
                </c:pt>
                <c:pt idx="4">
                  <c:v>5.8701651959402535E-4</c:v>
                </c:pt>
                <c:pt idx="5">
                  <c:v>5.0794799759195026E-4</c:v>
                </c:pt>
                <c:pt idx="6">
                  <c:v>5.1972168768981287E-4</c:v>
                </c:pt>
                <c:pt idx="7">
                  <c:v>3.5569585467766827E-4</c:v>
                </c:pt>
                <c:pt idx="8">
                  <c:v>5.469122525572455E-4</c:v>
                </c:pt>
                <c:pt idx="9">
                  <c:v>7.620783176542006E-4</c:v>
                </c:pt>
                <c:pt idx="10">
                  <c:v>5.9767897347440951E-4</c:v>
                </c:pt>
                <c:pt idx="11">
                  <c:v>5.2458144957591966E-4</c:v>
                </c:pt>
                <c:pt idx="13">
                  <c:v>6.6192206405776442E-4</c:v>
                </c:pt>
                <c:pt idx="14">
                  <c:v>4.9832380515246657E-4</c:v>
                </c:pt>
                <c:pt idx="15">
                  <c:v>3.2723527183020824E-4</c:v>
                </c:pt>
                <c:pt idx="16">
                  <c:v>1.8103657519924081E-4</c:v>
                </c:pt>
                <c:pt idx="17">
                  <c:v>2.3980844738533214E-4</c:v>
                </c:pt>
                <c:pt idx="18">
                  <c:v>4.2888536098531987E-4</c:v>
                </c:pt>
                <c:pt idx="19">
                  <c:v>8.7840587511625102E-4</c:v>
                </c:pt>
                <c:pt idx="20">
                  <c:v>7.2538875125573144E-4</c:v>
                </c:pt>
                <c:pt idx="21">
                  <c:v>1.1406591062521779E-3</c:v>
                </c:pt>
                <c:pt idx="22">
                  <c:v>1.1247187837111915E-3</c:v>
                </c:pt>
                <c:pt idx="23">
                  <c:v>1.1498607763591579E-3</c:v>
                </c:pt>
                <c:pt idx="24">
                  <c:v>1.0133094940576657E-3</c:v>
                </c:pt>
              </c:numCache>
            </c:numRef>
          </c:val>
          <c:smooth val="0"/>
          <c:extLst>
            <c:ext xmlns:c16="http://schemas.microsoft.com/office/drawing/2014/chart" uri="{C3380CC4-5D6E-409C-BE32-E72D297353CC}">
              <c16:uniqueId val="{00000002-3EB0-4C9C-AD38-3D54B4C31313}"/>
            </c:ext>
          </c:extLst>
        </c:ser>
        <c:dLbls>
          <c:showLegendKey val="0"/>
          <c:showVal val="0"/>
          <c:showCatName val="0"/>
          <c:showSerName val="0"/>
          <c:showPercent val="0"/>
          <c:showBubbleSize val="0"/>
        </c:dLbls>
        <c:marker val="1"/>
        <c:smooth val="0"/>
        <c:axId val="887717552"/>
        <c:axId val="887713944"/>
      </c:lineChart>
      <c:lineChart>
        <c:grouping val="standard"/>
        <c:varyColors val="0"/>
        <c:ser>
          <c:idx val="3"/>
          <c:order val="3"/>
          <c:tx>
            <c:strRef>
              <c:f>'Graphique 6'!$F$2</c:f>
              <c:strCache>
                <c:ptCount val="1"/>
                <c:pt idx="0">
                  <c:v>Salariés occupés (millions, échelle de droite)</c:v>
                </c:pt>
              </c:strCache>
            </c:strRef>
          </c:tx>
          <c:spPr>
            <a:ln w="28575" cap="rnd">
              <a:solidFill>
                <a:schemeClr val="accent6"/>
              </a:solidFill>
              <a:prstDash val="dashDot"/>
              <a:round/>
            </a:ln>
            <a:effectLst/>
          </c:spPr>
          <c:marker>
            <c:symbol val="none"/>
          </c:marker>
          <c:val>
            <c:numRef>
              <c:f>'Graphique 6'!$F$3:$F$27</c:f>
              <c:numCache>
                <c:formatCode>General</c:formatCode>
                <c:ptCount val="25"/>
                <c:pt idx="0">
                  <c:v>18.475138999999999</c:v>
                </c:pt>
                <c:pt idx="1">
                  <c:v>18.576256999999998</c:v>
                </c:pt>
                <c:pt idx="2">
                  <c:v>18.727293</c:v>
                </c:pt>
                <c:pt idx="3">
                  <c:v>18.896467000000001</c:v>
                </c:pt>
                <c:pt idx="4">
                  <c:v>18.907689000000001</c:v>
                </c:pt>
                <c:pt idx="5">
                  <c:v>19.117153999999999</c:v>
                </c:pt>
                <c:pt idx="6">
                  <c:v>19.444801999999999</c:v>
                </c:pt>
                <c:pt idx="7">
                  <c:v>19.151365999999999</c:v>
                </c:pt>
                <c:pt idx="8">
                  <c:v>19.105672999999999</c:v>
                </c:pt>
                <c:pt idx="9">
                  <c:v>19.043415</c:v>
                </c:pt>
                <c:pt idx="10">
                  <c:v>18.985133000000001</c:v>
                </c:pt>
                <c:pt idx="11">
                  <c:v>19.011431999999999</c:v>
                </c:pt>
                <c:pt idx="13">
                  <c:v>19.403244000000001</c:v>
                </c:pt>
                <c:pt idx="14">
                  <c:v>19.491337999999999</c:v>
                </c:pt>
                <c:pt idx="15">
                  <c:v>19.385349000000001</c:v>
                </c:pt>
                <c:pt idx="16">
                  <c:v>18.220803</c:v>
                </c:pt>
                <c:pt idx="17">
                  <c:v>18.555298000000001</c:v>
                </c:pt>
                <c:pt idx="18">
                  <c:v>19.169595000000001</c:v>
                </c:pt>
                <c:pt idx="19">
                  <c:v>19.653037000000001</c:v>
                </c:pt>
                <c:pt idx="20">
                  <c:v>19.605784</c:v>
                </c:pt>
                <c:pt idx="21">
                  <c:v>19.638199</c:v>
                </c:pt>
                <c:pt idx="22">
                  <c:v>19.585598999999998</c:v>
                </c:pt>
                <c:pt idx="23">
                  <c:v>19.285616999999998</c:v>
                </c:pt>
                <c:pt idx="24">
                  <c:v>19.095247000000001</c:v>
                </c:pt>
              </c:numCache>
            </c:numRef>
          </c:val>
          <c:smooth val="0"/>
          <c:extLst>
            <c:ext xmlns:c16="http://schemas.microsoft.com/office/drawing/2014/chart" uri="{C3380CC4-5D6E-409C-BE32-E72D297353CC}">
              <c16:uniqueId val="{00000003-3EB0-4C9C-AD38-3D54B4C31313}"/>
            </c:ext>
          </c:extLst>
        </c:ser>
        <c:dLbls>
          <c:showLegendKey val="0"/>
          <c:showVal val="0"/>
          <c:showCatName val="0"/>
          <c:showSerName val="0"/>
          <c:showPercent val="0"/>
          <c:showBubbleSize val="0"/>
        </c:dLbls>
        <c:marker val="1"/>
        <c:smooth val="0"/>
        <c:axId val="887746088"/>
        <c:axId val="887744120"/>
      </c:lineChart>
      <c:catAx>
        <c:axId val="88771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713944"/>
        <c:crosses val="autoZero"/>
        <c:auto val="1"/>
        <c:lblAlgn val="ctr"/>
        <c:lblOffset val="100"/>
        <c:noMultiLvlLbl val="0"/>
      </c:catAx>
      <c:valAx>
        <c:axId val="8877139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717552"/>
        <c:crosses val="autoZero"/>
        <c:crossBetween val="between"/>
      </c:valAx>
      <c:valAx>
        <c:axId val="887744120"/>
        <c:scaling>
          <c:orientation val="minMax"/>
          <c:max val="20"/>
          <c:min val="1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746088"/>
        <c:crosses val="max"/>
        <c:crossBetween val="between"/>
        <c:majorUnit val="0.25"/>
      </c:valAx>
      <c:catAx>
        <c:axId val="887746088"/>
        <c:scaling>
          <c:orientation val="minMax"/>
        </c:scaling>
        <c:delete val="1"/>
        <c:axPos val="b"/>
        <c:majorTickMark val="out"/>
        <c:minorTickMark val="none"/>
        <c:tickLblPos val="nextTo"/>
        <c:crossAx val="8877441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7'!$B$2</c:f>
              <c:strCache>
                <c:ptCount val="1"/>
                <c:pt idx="0">
                  <c:v>Ensemble des salariés</c:v>
                </c:pt>
              </c:strCache>
            </c:strRef>
          </c:tx>
          <c:spPr>
            <a:ln w="28575" cap="rnd">
              <a:solidFill>
                <a:schemeClr val="tx1">
                  <a:lumMod val="75000"/>
                  <a:lumOff val="25000"/>
                </a:schemeClr>
              </a:solidFill>
              <a:round/>
            </a:ln>
            <a:effectLst/>
          </c:spPr>
          <c:marker>
            <c:symbol val="none"/>
          </c:marker>
          <c:cat>
            <c:strRef>
              <c:f>'Graphique 7'!$A$3:$A$14</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7'!$B$3:$B$14</c:f>
              <c:numCache>
                <c:formatCode>0%</c:formatCode>
                <c:ptCount val="12"/>
                <c:pt idx="0">
                  <c:v>0.78960767674130161</c:v>
                </c:pt>
                <c:pt idx="1">
                  <c:v>0.29091998474862457</c:v>
                </c:pt>
                <c:pt idx="2">
                  <c:v>-0.29569510268562404</c:v>
                </c:pt>
                <c:pt idx="3">
                  <c:v>-0.4358232400479517</c:v>
                </c:pt>
                <c:pt idx="4">
                  <c:v>-0.33938848216732564</c:v>
                </c:pt>
                <c:pt idx="5">
                  <c:v>0.13263028250327147</c:v>
                </c:pt>
                <c:pt idx="6">
                  <c:v>0.50464483769559543</c:v>
                </c:pt>
                <c:pt idx="7">
                  <c:v>1.0692336636146997</c:v>
                </c:pt>
                <c:pt idx="8">
                  <c:v>1.2439940994661423</c:v>
                </c:pt>
                <c:pt idx="9">
                  <c:v>0.69463735575165786</c:v>
                </c:pt>
                <c:pt idx="10">
                  <c:v>1.0389062155435842</c:v>
                </c:pt>
                <c:pt idx="11">
                  <c:v>1.1075430867918694</c:v>
                </c:pt>
              </c:numCache>
            </c:numRef>
          </c:val>
          <c:smooth val="0"/>
          <c:extLst>
            <c:ext xmlns:c16="http://schemas.microsoft.com/office/drawing/2014/chart" uri="{C3380CC4-5D6E-409C-BE32-E72D297353CC}">
              <c16:uniqueId val="{00000000-D32B-4803-9E38-3EF02FAEE4ED}"/>
            </c:ext>
          </c:extLst>
        </c:ser>
        <c:ser>
          <c:idx val="1"/>
          <c:order val="1"/>
          <c:tx>
            <c:strRef>
              <c:f>'Graphique 7'!$C$2</c:f>
              <c:strCache>
                <c:ptCount val="1"/>
                <c:pt idx="0">
                  <c:v>CDD et intérim</c:v>
                </c:pt>
              </c:strCache>
            </c:strRef>
          </c:tx>
          <c:spPr>
            <a:ln w="28575" cap="rnd">
              <a:solidFill>
                <a:schemeClr val="tx1">
                  <a:lumMod val="75000"/>
                  <a:lumOff val="25000"/>
                </a:schemeClr>
              </a:solidFill>
              <a:prstDash val="sysDot"/>
              <a:round/>
            </a:ln>
            <a:effectLst/>
          </c:spPr>
          <c:marker>
            <c:symbol val="none"/>
          </c:marker>
          <c:cat>
            <c:strRef>
              <c:f>'Graphique 7'!$A$3:$A$14</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7'!$C$3:$C$14</c:f>
              <c:numCache>
                <c:formatCode>0%</c:formatCode>
                <c:ptCount val="12"/>
                <c:pt idx="0">
                  <c:v>0.47093451066961012</c:v>
                </c:pt>
                <c:pt idx="1">
                  <c:v>-4.2473454091192964E-2</c:v>
                </c:pt>
                <c:pt idx="2">
                  <c:v>-0.42573099415204674</c:v>
                </c:pt>
                <c:pt idx="3">
                  <c:v>-0.78695423461336134</c:v>
                </c:pt>
                <c:pt idx="4">
                  <c:v>-0.68149755832881165</c:v>
                </c:pt>
                <c:pt idx="5">
                  <c:v>-0.2592592592592593</c:v>
                </c:pt>
                <c:pt idx="6">
                  <c:v>0.55233160621761668</c:v>
                </c:pt>
                <c:pt idx="7">
                  <c:v>0.98256735340729007</c:v>
                </c:pt>
                <c:pt idx="8">
                  <c:v>1.0955686065136145</c:v>
                </c:pt>
                <c:pt idx="9">
                  <c:v>0.49727201870615745</c:v>
                </c:pt>
                <c:pt idx="10">
                  <c:v>0.8680000000000001</c:v>
                </c:pt>
                <c:pt idx="11">
                  <c:v>0.87277777777777787</c:v>
                </c:pt>
              </c:numCache>
            </c:numRef>
          </c:val>
          <c:smooth val="0"/>
          <c:extLst>
            <c:ext xmlns:c16="http://schemas.microsoft.com/office/drawing/2014/chart" uri="{C3380CC4-5D6E-409C-BE32-E72D297353CC}">
              <c16:uniqueId val="{00000001-D32B-4803-9E38-3EF02FAEE4ED}"/>
            </c:ext>
          </c:extLst>
        </c:ser>
        <c:ser>
          <c:idx val="2"/>
          <c:order val="2"/>
          <c:tx>
            <c:strRef>
              <c:f>'Graphique 7'!$D$2</c:f>
              <c:strCache>
                <c:ptCount val="1"/>
                <c:pt idx="0">
                  <c:v>Bénéficiaires du Smic</c:v>
                </c:pt>
              </c:strCache>
            </c:strRef>
          </c:tx>
          <c:spPr>
            <a:ln w="28575" cap="rnd">
              <a:solidFill>
                <a:schemeClr val="tx1">
                  <a:lumMod val="75000"/>
                  <a:lumOff val="25000"/>
                </a:schemeClr>
              </a:solidFill>
              <a:prstDash val="dash"/>
              <a:round/>
            </a:ln>
            <a:effectLst/>
          </c:spPr>
          <c:marker>
            <c:symbol val="none"/>
          </c:marker>
          <c:cat>
            <c:strRef>
              <c:f>'Graphique 7'!$A$3:$A$14</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7'!$D$3:$D$14</c:f>
              <c:numCache>
                <c:formatCode>0%</c:formatCode>
                <c:ptCount val="12"/>
                <c:pt idx="0">
                  <c:v>1.2349869451697129</c:v>
                </c:pt>
                <c:pt idx="1">
                  <c:v>0.42988929889298899</c:v>
                </c:pt>
                <c:pt idx="2">
                  <c:v>-0.13985507246376816</c:v>
                </c:pt>
                <c:pt idx="3">
                  <c:v>-0.5003684598378777</c:v>
                </c:pt>
                <c:pt idx="4">
                  <c:v>-0.24981949458483754</c:v>
                </c:pt>
                <c:pt idx="5">
                  <c:v>0.26277372262773713</c:v>
                </c:pt>
                <c:pt idx="6">
                  <c:v>1.6392638036809815</c:v>
                </c:pt>
                <c:pt idx="7">
                  <c:v>2.5573604060913704</c:v>
                </c:pt>
                <c:pt idx="8">
                  <c:v>2.638311279143037</c:v>
                </c:pt>
                <c:pt idx="9">
                  <c:v>1.7410468319559227</c:v>
                </c:pt>
                <c:pt idx="10">
                  <c:v>1.785646836638338</c:v>
                </c:pt>
                <c:pt idx="11">
                  <c:v>2.136094674556213</c:v>
                </c:pt>
              </c:numCache>
            </c:numRef>
          </c:val>
          <c:smooth val="0"/>
          <c:extLst>
            <c:ext xmlns:c16="http://schemas.microsoft.com/office/drawing/2014/chart" uri="{C3380CC4-5D6E-409C-BE32-E72D297353CC}">
              <c16:uniqueId val="{00000002-D32B-4803-9E38-3EF02FAEE4ED}"/>
            </c:ext>
          </c:extLst>
        </c:ser>
        <c:dLbls>
          <c:showLegendKey val="0"/>
          <c:showVal val="0"/>
          <c:showCatName val="0"/>
          <c:showSerName val="0"/>
          <c:showPercent val="0"/>
          <c:showBubbleSize val="0"/>
        </c:dLbls>
        <c:smooth val="0"/>
        <c:axId val="840543224"/>
        <c:axId val="840545192"/>
      </c:lineChart>
      <c:catAx>
        <c:axId val="84054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0545192"/>
        <c:crosses val="autoZero"/>
        <c:auto val="1"/>
        <c:lblAlgn val="ctr"/>
        <c:lblOffset val="100"/>
        <c:noMultiLvlLbl val="0"/>
      </c:catAx>
      <c:valAx>
        <c:axId val="840545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054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'Graphique 8'!$G$2</c:f>
              <c:strCache>
                <c:ptCount val="1"/>
                <c:pt idx="0">
                  <c:v>2019</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8'!$E$3:$F$35</c:f>
              <c:multiLvlStrCache>
                <c:ptCount val="33"/>
                <c:lvl>
                  <c:pt idx="0">
                    <c:v>Homme*</c:v>
                  </c:pt>
                  <c:pt idx="1">
                    <c:v>Femme</c:v>
                  </c:pt>
                  <c:pt idx="2">
                    <c:v>30 ans ou moins*</c:v>
                  </c:pt>
                  <c:pt idx="3">
                    <c:v>Entre 31 ans et 50 ans</c:v>
                  </c:pt>
                  <c:pt idx="4">
                    <c:v>51 ans ou plus</c:v>
                  </c:pt>
                  <c:pt idx="5">
                    <c:v>Cadres et prof, Intel, Sup,*</c:v>
                  </c:pt>
                  <c:pt idx="6">
                    <c:v>Agriculteurs exploitants</c:v>
                  </c:pt>
                  <c:pt idx="7">
                    <c:v>Art,, comm, et chef d'entr,</c:v>
                  </c:pt>
                  <c:pt idx="8">
                    <c:v>Professions Intermédiaires</c:v>
                  </c:pt>
                  <c:pt idx="9">
                    <c:v>Employés</c:v>
                  </c:pt>
                  <c:pt idx="10">
                    <c:v>Ouvriers</c:v>
                  </c:pt>
                  <c:pt idx="11">
                    <c:v>Non-déterminé</c:v>
                  </c:pt>
                  <c:pt idx="12">
                    <c:v>CDI*</c:v>
                  </c:pt>
                  <c:pt idx="13">
                    <c:v>CDD</c:v>
                  </c:pt>
                  <c:pt idx="14">
                    <c:v>Intérim</c:v>
                  </c:pt>
                  <c:pt idx="15">
                    <c:v>Autre</c:v>
                  </c:pt>
                  <c:pt idx="16">
                    <c:v>Moins de 10 000 euros*</c:v>
                  </c:pt>
                  <c:pt idx="17">
                    <c:v>Entre 10 000 et 20 000 euros</c:v>
                  </c:pt>
                  <c:pt idx="18">
                    <c:v>Entre 20 000 et 30 000 euros</c:v>
                  </c:pt>
                  <c:pt idx="19">
                    <c:v>Entre 30 000 et 40 000 euros</c:v>
                  </c:pt>
                  <c:pt idx="20">
                    <c:v>Plus de 40 000 euros</c:v>
                  </c:pt>
                  <c:pt idx="21">
                    <c:v>Moins de 183 jours*</c:v>
                  </c:pt>
                  <c:pt idx="22">
                    <c:v>Entre 184 et 364 jours</c:v>
                  </c:pt>
                  <c:pt idx="23">
                    <c:v>L'année complète</c:v>
                  </c:pt>
                  <c:pt idx="24">
                    <c:v>Quintile 1 - 1% à 20%*</c:v>
                  </c:pt>
                  <c:pt idx="25">
                    <c:v>Quintile 2 - 21% à 40%</c:v>
                  </c:pt>
                  <c:pt idx="26">
                    <c:v>Quintile 3 - 41% à 60%</c:v>
                  </c:pt>
                  <c:pt idx="27">
                    <c:v>Quintile 4 - 61% à 80%</c:v>
                  </c:pt>
                  <c:pt idx="28">
                    <c:v>Quintile 5 - 81% à 100%</c:v>
                  </c:pt>
                  <c:pt idx="29">
                    <c:v>Moins de 10 000 hab*</c:v>
                  </c:pt>
                  <c:pt idx="30">
                    <c:v>Entre 10 000 et 30 000 hab,</c:v>
                  </c:pt>
                  <c:pt idx="31">
                    <c:v>Entre 30 000 et 100 000 hab,</c:v>
                  </c:pt>
                  <c:pt idx="32">
                    <c:v>Plus de 100 000 hab,</c:v>
                  </c:pt>
                </c:lvl>
                <c:lvl>
                  <c:pt idx="0">
                    <c:v>Sexe</c:v>
                  </c:pt>
                  <c:pt idx="2">
                    <c:v>Age</c:v>
                  </c:pt>
                  <c:pt idx="5">
                    <c:v>PCS</c:v>
                  </c:pt>
                  <c:pt idx="12">
                    <c:v>Contrat</c:v>
                  </c:pt>
                  <c:pt idx="16">
                    <c:v>Rémunération annuelle</c:v>
                  </c:pt>
                  <c:pt idx="21">
                    <c:v>Durée salariée</c:v>
                  </c:pt>
                  <c:pt idx="24">
                    <c:v>Solde CPF**</c:v>
                  </c:pt>
                  <c:pt idx="29">
                    <c:v>Taille ville</c:v>
                  </c:pt>
                </c:lvl>
              </c:multiLvlStrCache>
            </c:multiLvlStrRef>
          </c:cat>
          <c:val>
            <c:numRef>
              <c:f>'Graphique 8'!$G$3:$G$35</c:f>
              <c:numCache>
                <c:formatCode>0.00</c:formatCode>
                <c:ptCount val="33"/>
                <c:pt idx="1">
                  <c:v>1.306</c:v>
                </c:pt>
                <c:pt idx="3">
                  <c:v>1.151</c:v>
                </c:pt>
                <c:pt idx="4">
                  <c:v>0.64100000000000001</c:v>
                </c:pt>
                <c:pt idx="6">
                  <c:v>0.56000000000000005</c:v>
                </c:pt>
                <c:pt idx="7">
                  <c:v>0.498</c:v>
                </c:pt>
                <c:pt idx="8">
                  <c:v>1.0329999999999999</c:v>
                </c:pt>
                <c:pt idx="9">
                  <c:v>0.92100000000000004</c:v>
                </c:pt>
                <c:pt idx="10">
                  <c:v>0.90500000000000003</c:v>
                </c:pt>
                <c:pt idx="11">
                  <c:v>0.67700000000000005</c:v>
                </c:pt>
                <c:pt idx="13">
                  <c:v>0.61099999999999999</c:v>
                </c:pt>
                <c:pt idx="14">
                  <c:v>1.4950000000000001</c:v>
                </c:pt>
                <c:pt idx="15">
                  <c:v>0.50600000000000001</c:v>
                </c:pt>
                <c:pt idx="17">
                  <c:v>1.571</c:v>
                </c:pt>
                <c:pt idx="18">
                  <c:v>1.92</c:v>
                </c:pt>
                <c:pt idx="19">
                  <c:v>2.3730000000000002</c:v>
                </c:pt>
                <c:pt idx="20">
                  <c:v>3.2530000000000001</c:v>
                </c:pt>
                <c:pt idx="22">
                  <c:v>1.4610000000000001</c:v>
                </c:pt>
                <c:pt idx="23">
                  <c:v>2.9369999999999998</c:v>
                </c:pt>
                <c:pt idx="25">
                  <c:v>4.0750000000000002</c:v>
                </c:pt>
                <c:pt idx="26">
                  <c:v>6.3710000000000004</c:v>
                </c:pt>
                <c:pt idx="27">
                  <c:v>7.0449999999999999</c:v>
                </c:pt>
                <c:pt idx="28">
                  <c:v>6.77</c:v>
                </c:pt>
                <c:pt idx="30">
                  <c:v>0.97399999999999998</c:v>
                </c:pt>
                <c:pt idx="31">
                  <c:v>0.97899999999999998</c:v>
                </c:pt>
                <c:pt idx="32">
                  <c:v>0.98</c:v>
                </c:pt>
              </c:numCache>
            </c:numRef>
          </c:val>
          <c:extLst>
            <c:ext xmlns:c16="http://schemas.microsoft.com/office/drawing/2014/chart" uri="{C3380CC4-5D6E-409C-BE32-E72D297353CC}">
              <c16:uniqueId val="{00000000-9757-4441-924B-2E2C3DE6784E}"/>
            </c:ext>
          </c:extLst>
        </c:ser>
        <c:ser>
          <c:idx val="1"/>
          <c:order val="1"/>
          <c:tx>
            <c:strRef>
              <c:f>'Graphique 8'!$H$2</c:f>
              <c:strCache>
                <c:ptCount val="1"/>
                <c:pt idx="0">
                  <c:v>2020</c:v>
                </c:pt>
              </c:strCache>
            </c:strRef>
          </c:tx>
          <c:spPr>
            <a:solidFill>
              <a:schemeClr val="accent5"/>
            </a:solidFill>
            <a:ln>
              <a:noFill/>
            </a:ln>
            <a:effectLst/>
          </c:spPr>
          <c:invertIfNegative val="0"/>
          <c:dLbls>
            <c:dLbl>
              <c:idx val="7"/>
              <c:tx>
                <c:rich>
                  <a:bodyPr/>
                  <a:lstStyle/>
                  <a:p>
                    <a:r>
                      <a:rPr lang="en-US"/>
                      <a:t>ns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128-4A36-9CC4-1DF6E72F09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8'!$E$3:$F$35</c:f>
              <c:multiLvlStrCache>
                <c:ptCount val="33"/>
                <c:lvl>
                  <c:pt idx="0">
                    <c:v>Homme*</c:v>
                  </c:pt>
                  <c:pt idx="1">
                    <c:v>Femme</c:v>
                  </c:pt>
                  <c:pt idx="2">
                    <c:v>30 ans ou moins*</c:v>
                  </c:pt>
                  <c:pt idx="3">
                    <c:v>Entre 31 ans et 50 ans</c:v>
                  </c:pt>
                  <c:pt idx="4">
                    <c:v>51 ans ou plus</c:v>
                  </c:pt>
                  <c:pt idx="5">
                    <c:v>Cadres et prof, Intel, Sup,*</c:v>
                  </c:pt>
                  <c:pt idx="6">
                    <c:v>Agriculteurs exploitants</c:v>
                  </c:pt>
                  <c:pt idx="7">
                    <c:v>Art,, comm, et chef d'entr,</c:v>
                  </c:pt>
                  <c:pt idx="8">
                    <c:v>Professions Intermédiaires</c:v>
                  </c:pt>
                  <c:pt idx="9">
                    <c:v>Employés</c:v>
                  </c:pt>
                  <c:pt idx="10">
                    <c:v>Ouvriers</c:v>
                  </c:pt>
                  <c:pt idx="11">
                    <c:v>Non-déterminé</c:v>
                  </c:pt>
                  <c:pt idx="12">
                    <c:v>CDI*</c:v>
                  </c:pt>
                  <c:pt idx="13">
                    <c:v>CDD</c:v>
                  </c:pt>
                  <c:pt idx="14">
                    <c:v>Intérim</c:v>
                  </c:pt>
                  <c:pt idx="15">
                    <c:v>Autre</c:v>
                  </c:pt>
                  <c:pt idx="16">
                    <c:v>Moins de 10 000 euros*</c:v>
                  </c:pt>
                  <c:pt idx="17">
                    <c:v>Entre 10 000 et 20 000 euros</c:v>
                  </c:pt>
                  <c:pt idx="18">
                    <c:v>Entre 20 000 et 30 000 euros</c:v>
                  </c:pt>
                  <c:pt idx="19">
                    <c:v>Entre 30 000 et 40 000 euros</c:v>
                  </c:pt>
                  <c:pt idx="20">
                    <c:v>Plus de 40 000 euros</c:v>
                  </c:pt>
                  <c:pt idx="21">
                    <c:v>Moins de 183 jours*</c:v>
                  </c:pt>
                  <c:pt idx="22">
                    <c:v>Entre 184 et 364 jours</c:v>
                  </c:pt>
                  <c:pt idx="23">
                    <c:v>L'année complète</c:v>
                  </c:pt>
                  <c:pt idx="24">
                    <c:v>Quintile 1 - 1% à 20%*</c:v>
                  </c:pt>
                  <c:pt idx="25">
                    <c:v>Quintile 2 - 21% à 40%</c:v>
                  </c:pt>
                  <c:pt idx="26">
                    <c:v>Quintile 3 - 41% à 60%</c:v>
                  </c:pt>
                  <c:pt idx="27">
                    <c:v>Quintile 4 - 61% à 80%</c:v>
                  </c:pt>
                  <c:pt idx="28">
                    <c:v>Quintile 5 - 81% à 100%</c:v>
                  </c:pt>
                  <c:pt idx="29">
                    <c:v>Moins de 10 000 hab*</c:v>
                  </c:pt>
                  <c:pt idx="30">
                    <c:v>Entre 10 000 et 30 000 hab,</c:v>
                  </c:pt>
                  <c:pt idx="31">
                    <c:v>Entre 30 000 et 100 000 hab,</c:v>
                  </c:pt>
                  <c:pt idx="32">
                    <c:v>Plus de 100 000 hab,</c:v>
                  </c:pt>
                </c:lvl>
                <c:lvl>
                  <c:pt idx="0">
                    <c:v>Sexe</c:v>
                  </c:pt>
                  <c:pt idx="2">
                    <c:v>Age</c:v>
                  </c:pt>
                  <c:pt idx="5">
                    <c:v>PCS</c:v>
                  </c:pt>
                  <c:pt idx="12">
                    <c:v>Contrat</c:v>
                  </c:pt>
                  <c:pt idx="16">
                    <c:v>Rémunération annuelle</c:v>
                  </c:pt>
                  <c:pt idx="21">
                    <c:v>Durée salariée</c:v>
                  </c:pt>
                  <c:pt idx="24">
                    <c:v>Solde CPF**</c:v>
                  </c:pt>
                  <c:pt idx="29">
                    <c:v>Taille ville</c:v>
                  </c:pt>
                </c:lvl>
              </c:multiLvlStrCache>
            </c:multiLvlStrRef>
          </c:cat>
          <c:val>
            <c:numRef>
              <c:f>'Graphique 8'!$H$3:$H$35</c:f>
              <c:numCache>
                <c:formatCode>0.00</c:formatCode>
                <c:ptCount val="33"/>
                <c:pt idx="1">
                  <c:v>1.2629999999999999</c:v>
                </c:pt>
                <c:pt idx="3">
                  <c:v>1.0129999999999999</c:v>
                </c:pt>
                <c:pt idx="4">
                  <c:v>0.57499999999999996</c:v>
                </c:pt>
                <c:pt idx="6">
                  <c:v>0.79600000000000004</c:v>
                </c:pt>
                <c:pt idx="7">
                  <c:v>1</c:v>
                </c:pt>
                <c:pt idx="8">
                  <c:v>1.254</c:v>
                </c:pt>
                <c:pt idx="9">
                  <c:v>1.4810000000000001</c:v>
                </c:pt>
                <c:pt idx="10">
                  <c:v>1.2110000000000001</c:v>
                </c:pt>
                <c:pt idx="11">
                  <c:v>1.1599999999999999</c:v>
                </c:pt>
                <c:pt idx="13">
                  <c:v>0.59099999999999997</c:v>
                </c:pt>
                <c:pt idx="14">
                  <c:v>0.58699999999999997</c:v>
                </c:pt>
                <c:pt idx="15">
                  <c:v>0.65900000000000003</c:v>
                </c:pt>
                <c:pt idx="17">
                  <c:v>1.018</c:v>
                </c:pt>
                <c:pt idx="18">
                  <c:v>0.95</c:v>
                </c:pt>
                <c:pt idx="19">
                  <c:v>1.1379999999999999</c:v>
                </c:pt>
                <c:pt idx="20">
                  <c:v>1.615</c:v>
                </c:pt>
                <c:pt idx="22">
                  <c:v>1.345</c:v>
                </c:pt>
                <c:pt idx="23">
                  <c:v>1.3520000000000001</c:v>
                </c:pt>
                <c:pt idx="25">
                  <c:v>4.1989999999999998</c:v>
                </c:pt>
                <c:pt idx="26">
                  <c:v>5.75</c:v>
                </c:pt>
                <c:pt idx="27">
                  <c:v>6.016</c:v>
                </c:pt>
                <c:pt idx="28">
                  <c:v>5.8319999999999999</c:v>
                </c:pt>
                <c:pt idx="30">
                  <c:v>1.117</c:v>
                </c:pt>
                <c:pt idx="31">
                  <c:v>1.4079999999999999</c:v>
                </c:pt>
                <c:pt idx="32">
                  <c:v>1.3680000000000001</c:v>
                </c:pt>
              </c:numCache>
            </c:numRef>
          </c:val>
          <c:extLst>
            <c:ext xmlns:c16="http://schemas.microsoft.com/office/drawing/2014/chart" uri="{C3380CC4-5D6E-409C-BE32-E72D297353CC}">
              <c16:uniqueId val="{00000002-9757-4441-924B-2E2C3DE6784E}"/>
            </c:ext>
          </c:extLst>
        </c:ser>
        <c:dLbls>
          <c:showLegendKey val="0"/>
          <c:showVal val="0"/>
          <c:showCatName val="0"/>
          <c:showSerName val="0"/>
          <c:showPercent val="0"/>
          <c:showBubbleSize val="0"/>
        </c:dLbls>
        <c:gapWidth val="182"/>
        <c:axId val="872976576"/>
        <c:axId val="872977888"/>
      </c:barChart>
      <c:catAx>
        <c:axId val="87297657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2977888"/>
        <c:crossesAt val="1"/>
        <c:auto val="1"/>
        <c:lblAlgn val="ctr"/>
        <c:lblOffset val="100"/>
        <c:noMultiLvlLbl val="0"/>
      </c:catAx>
      <c:valAx>
        <c:axId val="872977888"/>
        <c:scaling>
          <c:logBase val="2"/>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297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9'!$J$3</c:f>
              <c:strCache>
                <c:ptCount val="1"/>
                <c:pt idx="0">
                  <c:v>Coût de la formation</c:v>
                </c:pt>
              </c:strCache>
            </c:strRef>
          </c:tx>
          <c:spPr>
            <a:solidFill>
              <a:schemeClr val="accent2">
                <a:lumMod val="60000"/>
                <a:lumOff val="40000"/>
                <a:alpha val="35000"/>
              </a:schemeClr>
            </a:solidFill>
            <a:ln>
              <a:solidFill>
                <a:schemeClr val="accent2"/>
              </a:solidFill>
            </a:ln>
            <a:effectLst/>
          </c:spPr>
          <c:invertIfNegative val="0"/>
          <c:dPt>
            <c:idx val="6"/>
            <c:invertIfNegative val="0"/>
            <c:bubble3D val="0"/>
            <c:spPr>
              <a:pattFill prst="dkVert">
                <a:fgClr>
                  <a:schemeClr val="tx1">
                    <a:lumMod val="65000"/>
                    <a:lumOff val="35000"/>
                  </a:schemeClr>
                </a:fgClr>
                <a:bgClr>
                  <a:schemeClr val="bg1"/>
                </a:bgClr>
              </a:pattFill>
              <a:ln>
                <a:solidFill>
                  <a:schemeClr val="accent2"/>
                </a:solidFill>
              </a:ln>
              <a:effectLst/>
            </c:spPr>
            <c:extLst>
              <c:ext xmlns:c16="http://schemas.microsoft.com/office/drawing/2014/chart" uri="{C3380CC4-5D6E-409C-BE32-E72D297353CC}">
                <c16:uniqueId val="{00000001-E4DA-4139-92F3-C70BD1B976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9'!$G$4:$I$16</c:f>
              <c:multiLvlStrCache>
                <c:ptCount val="13"/>
                <c:lvl>
                  <c:pt idx="0">
                    <c:v>Ensemble</c:v>
                  </c:pt>
                  <c:pt idx="1">
                    <c:v>CDI</c:v>
                  </c:pt>
                  <c:pt idx="2">
                    <c:v>CDD</c:v>
                  </c:pt>
                  <c:pt idx="3">
                    <c:v>Intérim</c:v>
                  </c:pt>
                  <c:pt idx="4">
                    <c:v>Au Smic</c:v>
                  </c:pt>
                  <c:pt idx="5">
                    <c:v>Au-delà du Smic</c:v>
                  </c:pt>
                  <c:pt idx="7">
                    <c:v>Ensemble</c:v>
                  </c:pt>
                  <c:pt idx="8">
                    <c:v>CDI</c:v>
                  </c:pt>
                  <c:pt idx="9">
                    <c:v>CDD</c:v>
                  </c:pt>
                  <c:pt idx="10">
                    <c:v>Intérim</c:v>
                  </c:pt>
                  <c:pt idx="11">
                    <c:v>Au Smic</c:v>
                  </c:pt>
                  <c:pt idx="12">
                    <c:v>Au-delà du Smic</c:v>
                  </c:pt>
                </c:lvl>
                <c:lvl>
                  <c:pt idx="1">
                    <c:v>Contrat</c:v>
                  </c:pt>
                  <c:pt idx="4">
                    <c:v>Rémunéré</c:v>
                  </c:pt>
                  <c:pt idx="8">
                    <c:v>Contrat</c:v>
                  </c:pt>
                  <c:pt idx="11">
                    <c:v>Rémunéré</c:v>
                  </c:pt>
                </c:lvl>
                <c:lvl>
                  <c:pt idx="0">
                    <c:v>2019</c:v>
                  </c:pt>
                  <c:pt idx="6">
                    <c:v>-</c:v>
                  </c:pt>
                  <c:pt idx="7">
                    <c:v>2020</c:v>
                  </c:pt>
                </c:lvl>
              </c:multiLvlStrCache>
            </c:multiLvlStrRef>
          </c:cat>
          <c:val>
            <c:numRef>
              <c:f>'Graphique 9'!$J$4:$J$16</c:f>
              <c:numCache>
                <c:formatCode>_-* #\ ##0\ "€"_-;\-* #\ ##0\ "€"_-;_-* "-"??\ "€"_-;_-@_-</c:formatCode>
                <c:ptCount val="13"/>
                <c:pt idx="0">
                  <c:v>2360</c:v>
                </c:pt>
                <c:pt idx="1">
                  <c:v>2430</c:v>
                </c:pt>
                <c:pt idx="2">
                  <c:v>2360</c:v>
                </c:pt>
                <c:pt idx="3">
                  <c:v>890</c:v>
                </c:pt>
                <c:pt idx="4">
                  <c:v>2550</c:v>
                </c:pt>
                <c:pt idx="5">
                  <c:v>2350</c:v>
                </c:pt>
                <c:pt idx="7">
                  <c:v>1390</c:v>
                </c:pt>
                <c:pt idx="8">
                  <c:v>1440</c:v>
                </c:pt>
                <c:pt idx="9">
                  <c:v>940</c:v>
                </c:pt>
                <c:pt idx="10">
                  <c:v>870</c:v>
                </c:pt>
                <c:pt idx="11">
                  <c:v>1090</c:v>
                </c:pt>
                <c:pt idx="12">
                  <c:v>1430</c:v>
                </c:pt>
              </c:numCache>
            </c:numRef>
          </c:val>
          <c:extLst>
            <c:ext xmlns:c16="http://schemas.microsoft.com/office/drawing/2014/chart" uri="{C3380CC4-5D6E-409C-BE32-E72D297353CC}">
              <c16:uniqueId val="{00000000-9540-4F86-B804-93D4793491B7}"/>
            </c:ext>
          </c:extLst>
        </c:ser>
        <c:ser>
          <c:idx val="1"/>
          <c:order val="1"/>
          <c:tx>
            <c:strRef>
              <c:f>'Graphique 9'!$K$3</c:f>
              <c:strCache>
                <c:ptCount val="1"/>
                <c:pt idx="0">
                  <c:v>Droits CPF en début d'année</c:v>
                </c:pt>
              </c:strCache>
            </c:strRef>
          </c:tx>
          <c:spPr>
            <a:solidFill>
              <a:schemeClr val="accent6">
                <a:lumMod val="60000"/>
                <a:lumOff val="40000"/>
                <a:alpha val="32000"/>
              </a:schemeClr>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9'!$G$4:$I$16</c:f>
              <c:multiLvlStrCache>
                <c:ptCount val="13"/>
                <c:lvl>
                  <c:pt idx="0">
                    <c:v>Ensemble</c:v>
                  </c:pt>
                  <c:pt idx="1">
                    <c:v>CDI</c:v>
                  </c:pt>
                  <c:pt idx="2">
                    <c:v>CDD</c:v>
                  </c:pt>
                  <c:pt idx="3">
                    <c:v>Intérim</c:v>
                  </c:pt>
                  <c:pt idx="4">
                    <c:v>Au Smic</c:v>
                  </c:pt>
                  <c:pt idx="5">
                    <c:v>Au-delà du Smic</c:v>
                  </c:pt>
                  <c:pt idx="7">
                    <c:v>Ensemble</c:v>
                  </c:pt>
                  <c:pt idx="8">
                    <c:v>CDI</c:v>
                  </c:pt>
                  <c:pt idx="9">
                    <c:v>CDD</c:v>
                  </c:pt>
                  <c:pt idx="10">
                    <c:v>Intérim</c:v>
                  </c:pt>
                  <c:pt idx="11">
                    <c:v>Au Smic</c:v>
                  </c:pt>
                  <c:pt idx="12">
                    <c:v>Au-delà du Smic</c:v>
                  </c:pt>
                </c:lvl>
                <c:lvl>
                  <c:pt idx="1">
                    <c:v>Contrat</c:v>
                  </c:pt>
                  <c:pt idx="4">
                    <c:v>Rémunéré</c:v>
                  </c:pt>
                  <c:pt idx="8">
                    <c:v>Contrat</c:v>
                  </c:pt>
                  <c:pt idx="11">
                    <c:v>Rémunéré</c:v>
                  </c:pt>
                </c:lvl>
                <c:lvl>
                  <c:pt idx="0">
                    <c:v>2019</c:v>
                  </c:pt>
                  <c:pt idx="6">
                    <c:v>-</c:v>
                  </c:pt>
                  <c:pt idx="7">
                    <c:v>2020</c:v>
                  </c:pt>
                </c:lvl>
              </c:multiLvlStrCache>
            </c:multiLvlStrRef>
          </c:cat>
          <c:val>
            <c:numRef>
              <c:f>'Graphique 9'!$K$4:$K$16</c:f>
              <c:numCache>
                <c:formatCode>_-* #\ ##0\ "€"_-;\-* #\ ##0\ "€"_-;_-* "-"??\ "€"_-;_-@_-</c:formatCode>
                <c:ptCount val="13"/>
                <c:pt idx="0">
                  <c:v>1230</c:v>
                </c:pt>
                <c:pt idx="1">
                  <c:v>1270</c:v>
                </c:pt>
                <c:pt idx="2">
                  <c:v>810</c:v>
                </c:pt>
                <c:pt idx="3">
                  <c:v>830</c:v>
                </c:pt>
                <c:pt idx="4">
                  <c:v>970</c:v>
                </c:pt>
                <c:pt idx="5">
                  <c:v>1260</c:v>
                </c:pt>
                <c:pt idx="7">
                  <c:v>1580</c:v>
                </c:pt>
                <c:pt idx="8">
                  <c:v>1630</c:v>
                </c:pt>
                <c:pt idx="9">
                  <c:v>980</c:v>
                </c:pt>
                <c:pt idx="10">
                  <c:v>1030</c:v>
                </c:pt>
                <c:pt idx="11">
                  <c:v>1260</c:v>
                </c:pt>
                <c:pt idx="12">
                  <c:v>1630</c:v>
                </c:pt>
              </c:numCache>
            </c:numRef>
          </c:val>
          <c:extLst>
            <c:ext xmlns:c16="http://schemas.microsoft.com/office/drawing/2014/chart" uri="{C3380CC4-5D6E-409C-BE32-E72D297353CC}">
              <c16:uniqueId val="{00000001-9540-4F86-B804-93D4793491B7}"/>
            </c:ext>
          </c:extLst>
        </c:ser>
        <c:dLbls>
          <c:showLegendKey val="0"/>
          <c:showVal val="0"/>
          <c:showCatName val="0"/>
          <c:showSerName val="0"/>
          <c:showPercent val="0"/>
          <c:showBubbleSize val="0"/>
        </c:dLbls>
        <c:gapWidth val="219"/>
        <c:overlap val="100"/>
        <c:axId val="839202592"/>
        <c:axId val="839198984"/>
      </c:barChart>
      <c:catAx>
        <c:axId val="83920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9198984"/>
        <c:crosses val="autoZero"/>
        <c:auto val="1"/>
        <c:lblAlgn val="ctr"/>
        <c:lblOffset val="100"/>
        <c:noMultiLvlLbl val="0"/>
      </c:catAx>
      <c:valAx>
        <c:axId val="83919898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_-* #\ ##0\ &quot;€&quot;_-;\-* #\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920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647700</xdr:colOff>
      <xdr:row>2</xdr:row>
      <xdr:rowOff>57150</xdr:rowOff>
    </xdr:from>
    <xdr:to>
      <xdr:col>17</xdr:col>
      <xdr:colOff>361950</xdr:colOff>
      <xdr:row>37</xdr:row>
      <xdr:rowOff>161925</xdr:rowOff>
    </xdr:to>
    <xdr:graphicFrame macro="">
      <xdr:nvGraphicFramePr>
        <xdr:cNvPr id="3" name="Graphique 2">
          <a:extLst>
            <a:ext uri="{FF2B5EF4-FFF2-40B4-BE49-F238E27FC236}">
              <a16:creationId xmlns:a16="http://schemas.microsoft.com/office/drawing/2014/main" id="{6E0C7524-90AB-4748-B5B3-AFA3E4637E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647699</xdr:colOff>
      <xdr:row>37</xdr:row>
      <xdr:rowOff>76199</xdr:rowOff>
    </xdr:from>
    <xdr:to>
      <xdr:col>17</xdr:col>
      <xdr:colOff>371474</xdr:colOff>
      <xdr:row>43</xdr:row>
      <xdr:rowOff>57150</xdr:rowOff>
    </xdr:to>
    <xdr:sp macro="" textlink="">
      <xdr:nvSpPr>
        <xdr:cNvPr id="2" name="ZoneTexte 1">
          <a:extLst>
            <a:ext uri="{FF2B5EF4-FFF2-40B4-BE49-F238E27FC236}">
              <a16:creationId xmlns:a16="http://schemas.microsoft.com/office/drawing/2014/main" id="{8F8707F5-B726-4000-81C4-E33AFBF7720B}"/>
            </a:ext>
          </a:extLst>
        </xdr:cNvPr>
        <xdr:cNvSpPr txBox="1"/>
      </xdr:nvSpPr>
      <xdr:spPr>
        <a:xfrm>
          <a:off x="6743699" y="7124699"/>
          <a:ext cx="6581775" cy="1123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Note : * salariés de leur exploitation ou de leur entreprise.</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2,31 % des femmes ayant au moins une période salariée rémunérée en 2020 ont eu recours à leurs droits CPF pour financer une formation professionnelle, contre 1,41 % en 2019.</a:t>
          </a:r>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704850</xdr:colOff>
      <xdr:row>1</xdr:row>
      <xdr:rowOff>28575</xdr:rowOff>
    </xdr:from>
    <xdr:to>
      <xdr:col>17</xdr:col>
      <xdr:colOff>728850</xdr:colOff>
      <xdr:row>21</xdr:row>
      <xdr:rowOff>178575</xdr:rowOff>
    </xdr:to>
    <xdr:graphicFrame macro="">
      <xdr:nvGraphicFramePr>
        <xdr:cNvPr id="2" name="Graphique 1">
          <a:extLst>
            <a:ext uri="{FF2B5EF4-FFF2-40B4-BE49-F238E27FC236}">
              <a16:creationId xmlns:a16="http://schemas.microsoft.com/office/drawing/2014/main" id="{A9485835-CE05-46C1-B771-6F63BBFAE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714375</xdr:colOff>
      <xdr:row>21</xdr:row>
      <xdr:rowOff>171451</xdr:rowOff>
    </xdr:from>
    <xdr:to>
      <xdr:col>18</xdr:col>
      <xdr:colOff>0</xdr:colOff>
      <xdr:row>25</xdr:row>
      <xdr:rowOff>95251</xdr:rowOff>
    </xdr:to>
    <xdr:sp macro="" textlink="">
      <xdr:nvSpPr>
        <xdr:cNvPr id="3" name="ZoneTexte 2">
          <a:extLst>
            <a:ext uri="{FF2B5EF4-FFF2-40B4-BE49-F238E27FC236}">
              <a16:creationId xmlns:a16="http://schemas.microsoft.com/office/drawing/2014/main" id="{7434CFB6-FBDB-4FB4-9030-9DCC48A62A30}"/>
            </a:ext>
          </a:extLst>
        </xdr:cNvPr>
        <xdr:cNvSpPr txBox="1"/>
      </xdr:nvSpPr>
      <xdr:spPr>
        <a:xfrm>
          <a:off x="7734300" y="4171951"/>
          <a:ext cx="614362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 ayant bénéficié d’une formation et ayant au moins une période salariée rémunérée durant l’année, en 2019 et en 2020.</a:t>
          </a:r>
          <a:endParaRPr lang="fr-FR"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180974</xdr:colOff>
      <xdr:row>1</xdr:row>
      <xdr:rowOff>19050</xdr:rowOff>
    </xdr:from>
    <xdr:to>
      <xdr:col>18</xdr:col>
      <xdr:colOff>204974</xdr:colOff>
      <xdr:row>21</xdr:row>
      <xdr:rowOff>169050</xdr:rowOff>
    </xdr:to>
    <xdr:graphicFrame macro="">
      <xdr:nvGraphicFramePr>
        <xdr:cNvPr id="3" name="Graphique 2">
          <a:extLst>
            <a:ext uri="{FF2B5EF4-FFF2-40B4-BE49-F238E27FC236}">
              <a16:creationId xmlns:a16="http://schemas.microsoft.com/office/drawing/2014/main" id="{9286F21A-F791-4C21-B8F4-C3C1377297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171450</xdr:colOff>
      <xdr:row>22</xdr:row>
      <xdr:rowOff>0</xdr:rowOff>
    </xdr:from>
    <xdr:to>
      <xdr:col>18</xdr:col>
      <xdr:colOff>219075</xdr:colOff>
      <xdr:row>25</xdr:row>
      <xdr:rowOff>104775</xdr:rowOff>
    </xdr:to>
    <xdr:sp macro="" textlink="">
      <xdr:nvSpPr>
        <xdr:cNvPr id="4" name="ZoneTexte 3">
          <a:extLst>
            <a:ext uri="{FF2B5EF4-FFF2-40B4-BE49-F238E27FC236}">
              <a16:creationId xmlns:a16="http://schemas.microsoft.com/office/drawing/2014/main" id="{5F514AD6-1B84-436A-8326-0C428B2A284B}"/>
            </a:ext>
          </a:extLst>
        </xdr:cNvPr>
        <xdr:cNvSpPr txBox="1"/>
      </xdr:nvSpPr>
      <xdr:spPr>
        <a:xfrm>
          <a:off x="9067800" y="4191000"/>
          <a:ext cx="614362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 ayant bénéficié d’une formation et ayant au moins une période salariée rémunérée durant l’année, en 2019 et en 2020.</a:t>
          </a:r>
          <a:endParaRPr lang="fr-FR"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752474</xdr:colOff>
      <xdr:row>1</xdr:row>
      <xdr:rowOff>76200</xdr:rowOff>
    </xdr:from>
    <xdr:to>
      <xdr:col>20</xdr:col>
      <xdr:colOff>57150</xdr:colOff>
      <xdr:row>21</xdr:row>
      <xdr:rowOff>28575</xdr:rowOff>
    </xdr:to>
    <xdr:graphicFrame macro="">
      <xdr:nvGraphicFramePr>
        <xdr:cNvPr id="4" name="Graphique 3">
          <a:extLst>
            <a:ext uri="{FF2B5EF4-FFF2-40B4-BE49-F238E27FC236}">
              <a16:creationId xmlns:a16="http://schemas.microsoft.com/office/drawing/2014/main" id="{F7B36424-88EA-45F1-87C0-2C0F0DD36B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761999</xdr:colOff>
      <xdr:row>20</xdr:row>
      <xdr:rowOff>180975</xdr:rowOff>
    </xdr:from>
    <xdr:to>
      <xdr:col>20</xdr:col>
      <xdr:colOff>47624</xdr:colOff>
      <xdr:row>26</xdr:row>
      <xdr:rowOff>76200</xdr:rowOff>
    </xdr:to>
    <xdr:sp macro="" textlink="">
      <xdr:nvSpPr>
        <xdr:cNvPr id="3" name="ZoneTexte 2">
          <a:extLst>
            <a:ext uri="{FF2B5EF4-FFF2-40B4-BE49-F238E27FC236}">
              <a16:creationId xmlns:a16="http://schemas.microsoft.com/office/drawing/2014/main" id="{A5643095-DDA3-4499-817C-A96DA9C0D87C}"/>
            </a:ext>
          </a:extLst>
        </xdr:cNvPr>
        <xdr:cNvSpPr txBox="1"/>
      </xdr:nvSpPr>
      <xdr:spPr>
        <a:xfrm>
          <a:off x="6410324" y="4943475"/>
          <a:ext cx="919162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Note : rémunération salariale brute avant cotisations sociales et imposition sur le revenu.</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le taux de recours des 3,0 millions de salariés rémunérés entre 20 000 euros et 25 000 euros en 2020 s’élève à 2,23 %, contre 1,44 % en 2019. Parmi ces salariés, 2,58 millions, soit 86 %, étaient en CDI une majorité de l’année.</a:t>
          </a:r>
          <a:endParaRPr lang="fr-FR"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628649</xdr:colOff>
      <xdr:row>1</xdr:row>
      <xdr:rowOff>38100</xdr:rowOff>
    </xdr:from>
    <xdr:to>
      <xdr:col>21</xdr:col>
      <xdr:colOff>609600</xdr:colOff>
      <xdr:row>21</xdr:row>
      <xdr:rowOff>166687</xdr:rowOff>
    </xdr:to>
    <xdr:graphicFrame macro="">
      <xdr:nvGraphicFramePr>
        <xdr:cNvPr id="2" name="Graphique 1">
          <a:extLst>
            <a:ext uri="{FF2B5EF4-FFF2-40B4-BE49-F238E27FC236}">
              <a16:creationId xmlns:a16="http://schemas.microsoft.com/office/drawing/2014/main" id="{16DCD897-1731-4D46-8FB7-1D729F9B18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638176</xdr:colOff>
      <xdr:row>21</xdr:row>
      <xdr:rowOff>133350</xdr:rowOff>
    </xdr:from>
    <xdr:to>
      <xdr:col>21</xdr:col>
      <xdr:colOff>600076</xdr:colOff>
      <xdr:row>27</xdr:row>
      <xdr:rowOff>142875</xdr:rowOff>
    </xdr:to>
    <xdr:sp macro="" textlink="">
      <xdr:nvSpPr>
        <xdr:cNvPr id="3" name="ZoneTexte 2">
          <a:extLst>
            <a:ext uri="{FF2B5EF4-FFF2-40B4-BE49-F238E27FC236}">
              <a16:creationId xmlns:a16="http://schemas.microsoft.com/office/drawing/2014/main" id="{D06107D8-0462-4E75-9062-2D486C6B07FD}"/>
            </a:ext>
          </a:extLst>
        </xdr:cNvPr>
        <xdr:cNvSpPr txBox="1"/>
      </xdr:nvSpPr>
      <xdr:spPr>
        <a:xfrm>
          <a:off x="9525001" y="4705350"/>
          <a:ext cx="7581900" cy="115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Note : * les taux de recours 2019 ne sont pas représentés au-delà de 1 500 euros car les très faibles effectifs les rendent très volatiles.</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début 2020, 8 % des salariés ont un solde de droits CPF compris entre 1 000 euros et 1 250 euros et leur taux de recours s’élève, cette année-là, à 2,2 %.</a:t>
          </a:r>
          <a:endParaRPr lang="fr-FR"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142875</xdr:colOff>
      <xdr:row>1</xdr:row>
      <xdr:rowOff>47625</xdr:rowOff>
    </xdr:from>
    <xdr:to>
      <xdr:col>12</xdr:col>
      <xdr:colOff>180975</xdr:colOff>
      <xdr:row>16</xdr:row>
      <xdr:rowOff>100013</xdr:rowOff>
    </xdr:to>
    <xdr:graphicFrame macro="">
      <xdr:nvGraphicFramePr>
        <xdr:cNvPr id="5" name="Graphique 4">
          <a:extLst>
            <a:ext uri="{FF2B5EF4-FFF2-40B4-BE49-F238E27FC236}">
              <a16:creationId xmlns:a16="http://schemas.microsoft.com/office/drawing/2014/main" id="{6EF9D1DF-2A91-4778-BA1F-F180F86223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152401</xdr:colOff>
      <xdr:row>16</xdr:row>
      <xdr:rowOff>76201</xdr:rowOff>
    </xdr:from>
    <xdr:to>
      <xdr:col>12</xdr:col>
      <xdr:colOff>190501</xdr:colOff>
      <xdr:row>21</xdr:row>
      <xdr:rowOff>180975</xdr:rowOff>
    </xdr:to>
    <xdr:sp macro="" textlink="">
      <xdr:nvSpPr>
        <xdr:cNvPr id="3" name="ZoneTexte 2">
          <a:extLst>
            <a:ext uri="{FF2B5EF4-FFF2-40B4-BE49-F238E27FC236}">
              <a16:creationId xmlns:a16="http://schemas.microsoft.com/office/drawing/2014/main" id="{A53D4476-8E9E-45EF-A9FF-6496AE8252A3}"/>
            </a:ext>
          </a:extLst>
        </xdr:cNvPr>
        <xdr:cNvSpPr txBox="1"/>
      </xdr:nvSpPr>
      <xdr:spPr>
        <a:xfrm>
          <a:off x="4953001" y="3505201"/>
          <a:ext cx="5372100" cy="1057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au moins une période salariée rémunérée durant l’année,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les salariés en CDI, âgés en moyenne de 42 ans, disposent en moyenne de 1 490 euros de droits CPF début 2020.</a:t>
          </a:r>
          <a:endParaRPr lang="fr-FR" sz="11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57148</xdr:colOff>
      <xdr:row>1</xdr:row>
      <xdr:rowOff>104775</xdr:rowOff>
    </xdr:from>
    <xdr:to>
      <xdr:col>17</xdr:col>
      <xdr:colOff>410398</xdr:colOff>
      <xdr:row>23</xdr:row>
      <xdr:rowOff>22275</xdr:rowOff>
    </xdr:to>
    <xdr:graphicFrame macro="">
      <xdr:nvGraphicFramePr>
        <xdr:cNvPr id="9" name="Graphique 8">
          <a:extLst>
            <a:ext uri="{FF2B5EF4-FFF2-40B4-BE49-F238E27FC236}">
              <a16:creationId xmlns:a16="http://schemas.microsoft.com/office/drawing/2014/main" id="{F77BCF20-D4FC-4451-B48B-B36B099C21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22</xdr:row>
      <xdr:rowOff>180975</xdr:rowOff>
    </xdr:from>
    <xdr:to>
      <xdr:col>17</xdr:col>
      <xdr:colOff>390525</xdr:colOff>
      <xdr:row>26</xdr:row>
      <xdr:rowOff>123825</xdr:rowOff>
    </xdr:to>
    <xdr:sp macro="" textlink="">
      <xdr:nvSpPr>
        <xdr:cNvPr id="4" name="ZoneTexte 3">
          <a:extLst>
            <a:ext uri="{FF2B5EF4-FFF2-40B4-BE49-F238E27FC236}">
              <a16:creationId xmlns:a16="http://schemas.microsoft.com/office/drawing/2014/main" id="{60C39E86-F03C-4D34-9D8D-5188CA644B34}"/>
            </a:ext>
          </a:extLst>
        </xdr:cNvPr>
        <xdr:cNvSpPr txBox="1"/>
      </xdr:nvSpPr>
      <xdr:spPr>
        <a:xfrm>
          <a:off x="5467350" y="4943475"/>
          <a:ext cx="8610600"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le solde de droits CPF moyen des salariés rémunérés entre 20 000 euros et 25 000 euros en 2020 s’élève à 1 500 euros début 2020.</a:t>
          </a:r>
          <a:endParaRPr lang="fr-FR" sz="110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1</xdr:row>
      <xdr:rowOff>57150</xdr:rowOff>
    </xdr:from>
    <xdr:to>
      <xdr:col>18</xdr:col>
      <xdr:colOff>390524</xdr:colOff>
      <xdr:row>21</xdr:row>
      <xdr:rowOff>104776</xdr:rowOff>
    </xdr:to>
    <xdr:graphicFrame macro="">
      <xdr:nvGraphicFramePr>
        <xdr:cNvPr id="2" name="Graphique 1">
          <a:extLst>
            <a:ext uri="{FF2B5EF4-FFF2-40B4-BE49-F238E27FC236}">
              <a16:creationId xmlns:a16="http://schemas.microsoft.com/office/drawing/2014/main" id="{6044B872-D72E-4F2B-874A-8E7EFD45AF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xdr:colOff>
      <xdr:row>21</xdr:row>
      <xdr:rowOff>95250</xdr:rowOff>
    </xdr:from>
    <xdr:to>
      <xdr:col>18</xdr:col>
      <xdr:colOff>390524</xdr:colOff>
      <xdr:row>26</xdr:row>
      <xdr:rowOff>9526</xdr:rowOff>
    </xdr:to>
    <xdr:sp macro="" textlink="">
      <xdr:nvSpPr>
        <xdr:cNvPr id="4" name="ZoneTexte 3">
          <a:extLst>
            <a:ext uri="{FF2B5EF4-FFF2-40B4-BE49-F238E27FC236}">
              <a16:creationId xmlns:a16="http://schemas.microsoft.com/office/drawing/2014/main" id="{FFB37B5C-27F7-432F-9E71-349EF2C999FA}"/>
            </a:ext>
          </a:extLst>
        </xdr:cNvPr>
        <xdr:cNvSpPr txBox="1"/>
      </xdr:nvSpPr>
      <xdr:spPr>
        <a:xfrm>
          <a:off x="6724649" y="4857750"/>
          <a:ext cx="8753475" cy="866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Le taux de recours mensuel correspond au nombre d’inscriptions en formation d’un mois donné rapporté au total des salariés ayant occupé un emploi salarié durant le mois en question.</a:t>
          </a:r>
          <a:endParaRPr lang="fr-FR"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723900</xdr:colOff>
      <xdr:row>1</xdr:row>
      <xdr:rowOff>66676</xdr:rowOff>
    </xdr:from>
    <xdr:to>
      <xdr:col>16</xdr:col>
      <xdr:colOff>609600</xdr:colOff>
      <xdr:row>22</xdr:row>
      <xdr:rowOff>142876</xdr:rowOff>
    </xdr:to>
    <xdr:graphicFrame macro="">
      <xdr:nvGraphicFramePr>
        <xdr:cNvPr id="4" name="Graphique 3">
          <a:extLst>
            <a:ext uri="{FF2B5EF4-FFF2-40B4-BE49-F238E27FC236}">
              <a16:creationId xmlns:a16="http://schemas.microsoft.com/office/drawing/2014/main" id="{228F4B97-E227-40B3-8353-6F6844CE02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22</xdr:row>
      <xdr:rowOff>133350</xdr:rowOff>
    </xdr:from>
    <xdr:to>
      <xdr:col>16</xdr:col>
      <xdr:colOff>609601</xdr:colOff>
      <xdr:row>27</xdr:row>
      <xdr:rowOff>142875</xdr:rowOff>
    </xdr:to>
    <xdr:sp macro="" textlink="">
      <xdr:nvSpPr>
        <xdr:cNvPr id="5" name="ZoneTexte 4">
          <a:extLst>
            <a:ext uri="{FF2B5EF4-FFF2-40B4-BE49-F238E27FC236}">
              <a16:creationId xmlns:a16="http://schemas.microsoft.com/office/drawing/2014/main" id="{69546864-4C86-4825-95DB-88BE975D18C8}"/>
            </a:ext>
          </a:extLst>
        </xdr:cNvPr>
        <xdr:cNvSpPr txBox="1"/>
      </xdr:nvSpPr>
      <xdr:spPr>
        <a:xfrm>
          <a:off x="4572001" y="4324350"/>
          <a:ext cx="822960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salariés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une évolution en glissement annuel compare la valeur d’un indicateur le mois m de l’année à la valeur de cet indicateur le mois m de l’année précédente, ceci en rapportant le nombre d’inscrits chaque mois de l’année 2020 aux nombre d’inscrits le même mois de l’année 2019. Pour l’ensemble des salariés, le nombre d’inscriptions en formation en décembre 2020 augmente de 111 % par rapport à décembre 2019.</a:t>
          </a:r>
          <a:endParaRPr lang="fr-FR"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9523</xdr:colOff>
      <xdr:row>1</xdr:row>
      <xdr:rowOff>85725</xdr:rowOff>
    </xdr:from>
    <xdr:to>
      <xdr:col>19</xdr:col>
      <xdr:colOff>285750</xdr:colOff>
      <xdr:row>37</xdr:row>
      <xdr:rowOff>9524</xdr:rowOff>
    </xdr:to>
    <xdr:graphicFrame macro="">
      <xdr:nvGraphicFramePr>
        <xdr:cNvPr id="5" name="Graphique 4">
          <a:extLst>
            <a:ext uri="{FF2B5EF4-FFF2-40B4-BE49-F238E27FC236}">
              <a16:creationId xmlns:a16="http://schemas.microsoft.com/office/drawing/2014/main" id="{0420FDF0-95D3-47B0-9957-64437F5B3E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37</xdr:row>
      <xdr:rowOff>19050</xdr:rowOff>
    </xdr:from>
    <xdr:to>
      <xdr:col>19</xdr:col>
      <xdr:colOff>295275</xdr:colOff>
      <xdr:row>48</xdr:row>
      <xdr:rowOff>114300</xdr:rowOff>
    </xdr:to>
    <xdr:sp macro="" textlink="">
      <xdr:nvSpPr>
        <xdr:cNvPr id="3" name="ZoneTexte 2">
          <a:extLst>
            <a:ext uri="{FF2B5EF4-FFF2-40B4-BE49-F238E27FC236}">
              <a16:creationId xmlns:a16="http://schemas.microsoft.com/office/drawing/2014/main" id="{2E447030-DE85-4B7D-9805-3F3B5147DEE6}"/>
            </a:ext>
          </a:extLst>
        </xdr:cNvPr>
        <xdr:cNvSpPr txBox="1"/>
      </xdr:nvSpPr>
      <xdr:spPr>
        <a:xfrm>
          <a:off x="10115550" y="7067550"/>
          <a:ext cx="7219950" cy="2190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Notes : échelle logarithmique. </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désigne la modalité de référence par rapport à laquelle l’effet de la variable est déterminé.</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L’augmentation mécanique des soldes CPF d’une année à l’autre limite l’utilisation de tranches figées. La répartition des soldes CPF en quintiles leur est donc préférée. Pour 2019 : quintile 1 &lt; 266 euros ; quintile 2 &lt; 815 euros ; quintile 3 &lt; 1 294 euros ; quintile 4 &lt; 1 438 euros ; quintile 5 &gt; 1 438 euros. Pour 2020 : quintile 1 &lt; 441 euros ; quintile 2 &lt; 1 132 euros ; quintile 3 &lt; 1 714 euros ; quintile 4 &lt; 1 932 euros ; quintile 5 &gt; 1 932 euros.</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ns : effet non-significatif au seuil de 1 %.</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salariés ayant au moins une période salariée rémunérée durant l’année, en 2019 et en 2020 – modèle logit.</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la probabilité relative de recourir au CPF est le rapport entre la probabilité de recourir et celle de ne pas le faire. Par exemple, si la probabilité de recourir aux droits CPF est de 80 %, la probabilité relative est de 4 (= 80/20). Toutes choses égales par ailleurs, une femme a une probabilité relative de recourir au CPF 1,26 fois plus élevée qu’un homme en 2020.</a:t>
          </a:r>
          <a:endParaRPr lang="fr-FR"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714374</xdr:colOff>
      <xdr:row>2</xdr:row>
      <xdr:rowOff>28575</xdr:rowOff>
    </xdr:from>
    <xdr:to>
      <xdr:col>22</xdr:col>
      <xdr:colOff>323850</xdr:colOff>
      <xdr:row>24</xdr:row>
      <xdr:rowOff>171450</xdr:rowOff>
    </xdr:to>
    <xdr:graphicFrame macro="">
      <xdr:nvGraphicFramePr>
        <xdr:cNvPr id="3" name="Graphique 2">
          <a:extLst>
            <a:ext uri="{FF2B5EF4-FFF2-40B4-BE49-F238E27FC236}">
              <a16:creationId xmlns:a16="http://schemas.microsoft.com/office/drawing/2014/main" id="{FB4B52D9-FC48-4EAB-9165-FF9A2E6B9B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714374</xdr:colOff>
      <xdr:row>24</xdr:row>
      <xdr:rowOff>152400</xdr:rowOff>
    </xdr:from>
    <xdr:to>
      <xdr:col>22</xdr:col>
      <xdr:colOff>342899</xdr:colOff>
      <xdr:row>30</xdr:row>
      <xdr:rowOff>47625</xdr:rowOff>
    </xdr:to>
    <xdr:sp macro="" textlink="">
      <xdr:nvSpPr>
        <xdr:cNvPr id="4" name="ZoneTexte 3">
          <a:extLst>
            <a:ext uri="{FF2B5EF4-FFF2-40B4-BE49-F238E27FC236}">
              <a16:creationId xmlns:a16="http://schemas.microsoft.com/office/drawing/2014/main" id="{81E365B2-F342-4B2E-B095-66666235E9AF}"/>
            </a:ext>
          </a:extLst>
        </xdr:cNvPr>
        <xdr:cNvSpPr txBox="1"/>
      </xdr:nvSpPr>
      <xdr:spPr>
        <a:xfrm>
          <a:off x="9267824" y="4914900"/>
          <a:ext cx="801052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Source : Déclarations sociales nominatives (DSN) et Comptes personnels de formation (CPF).</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Champ : titulaires de comptes ayant bénéficié d’une formation et ayant au moins une période salariée rémunérée durant l’année, en 2019 et en 2020.</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Lecture : en 2020, les salariés en formation disposaient en moyenne en début d’année de 1 580 euros et le coût moyen de leurs formations s’élevait à 1 390 euros.</a:t>
          </a:r>
          <a:endParaRPr lang="fr-FR"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F058-A7CA-4F31-BC1D-988F41518885}">
  <dimension ref="A1:L62"/>
  <sheetViews>
    <sheetView tabSelected="1" workbookViewId="0"/>
  </sheetViews>
  <sheetFormatPr baseColWidth="10" defaultRowHeight="15" x14ac:dyDescent="0.25"/>
  <cols>
    <col min="4" max="6" width="14" customWidth="1"/>
  </cols>
  <sheetData>
    <row r="1" spans="1:10" ht="47.25" customHeight="1" x14ac:dyDescent="0.25">
      <c r="D1" s="30" t="s">
        <v>4</v>
      </c>
      <c r="E1" s="30" t="s">
        <v>5</v>
      </c>
      <c r="F1" s="30" t="s">
        <v>192</v>
      </c>
    </row>
    <row r="2" spans="1:10" x14ac:dyDescent="0.25">
      <c r="A2" s="3"/>
      <c r="B2" s="4">
        <v>2020</v>
      </c>
      <c r="C2" t="s">
        <v>0</v>
      </c>
      <c r="D2" s="6">
        <v>1.7480971190000001E-3</v>
      </c>
      <c r="E2" s="6">
        <v>1.9019020172000002E-2</v>
      </c>
      <c r="F2" s="6">
        <v>2.0767117291E-2</v>
      </c>
      <c r="J2" s="21" t="s">
        <v>190</v>
      </c>
    </row>
    <row r="3" spans="1:10" x14ac:dyDescent="0.25">
      <c r="A3" s="3"/>
      <c r="B3" s="4">
        <v>2019</v>
      </c>
      <c r="C3" t="s">
        <v>0</v>
      </c>
      <c r="D3" s="6">
        <v>5.90807365E-4</v>
      </c>
      <c r="E3" s="6">
        <v>1.2999018512999999E-2</v>
      </c>
      <c r="F3" s="6">
        <v>1.3589825877999999E-2</v>
      </c>
    </row>
    <row r="4" spans="1:10" x14ac:dyDescent="0.25">
      <c r="A4" s="79" t="s">
        <v>1</v>
      </c>
      <c r="B4" s="79">
        <v>2020</v>
      </c>
      <c r="C4" t="s">
        <v>6</v>
      </c>
      <c r="D4" s="6">
        <v>1.9536321079999999E-3</v>
      </c>
      <c r="E4" s="6">
        <v>2.1193249603000001E-2</v>
      </c>
      <c r="F4" s="6">
        <v>2.3146881711000003E-2</v>
      </c>
    </row>
    <row r="5" spans="1:10" x14ac:dyDescent="0.25">
      <c r="A5" s="79"/>
      <c r="B5" s="79"/>
      <c r="C5" t="s">
        <v>7</v>
      </c>
      <c r="D5" s="6">
        <v>1.5814204770000001E-3</v>
      </c>
      <c r="E5" s="6">
        <v>1.7255849524999999E-2</v>
      </c>
      <c r="F5" s="6">
        <v>1.8837270002000001E-2</v>
      </c>
    </row>
    <row r="6" spans="1:10" x14ac:dyDescent="0.25">
      <c r="A6" s="79"/>
      <c r="B6" s="79">
        <v>2019</v>
      </c>
      <c r="C6" t="s">
        <v>6</v>
      </c>
      <c r="D6" s="6">
        <v>5.5054690200000004E-4</v>
      </c>
      <c r="E6" s="6">
        <v>1.3563360457E-2</v>
      </c>
      <c r="F6" s="6">
        <v>1.4113907359E-2</v>
      </c>
    </row>
    <row r="7" spans="1:10" x14ac:dyDescent="0.25">
      <c r="A7" s="79"/>
      <c r="B7" s="79"/>
      <c r="C7" t="s">
        <v>7</v>
      </c>
      <c r="D7" s="6">
        <v>6.2405223399999998E-4</v>
      </c>
      <c r="E7" s="6">
        <v>1.2533016073000001E-2</v>
      </c>
      <c r="F7" s="6">
        <v>1.3157068307000001E-2</v>
      </c>
    </row>
    <row r="8" spans="1:10" x14ac:dyDescent="0.25">
      <c r="A8" s="79" t="s">
        <v>22</v>
      </c>
      <c r="B8" s="79">
        <v>2020</v>
      </c>
      <c r="C8" t="s">
        <v>23</v>
      </c>
      <c r="D8" s="6">
        <v>1.771189337E-3</v>
      </c>
      <c r="E8" s="6">
        <v>1.2849750642E-2</v>
      </c>
      <c r="F8" s="6">
        <v>1.4620939979E-2</v>
      </c>
    </row>
    <row r="9" spans="1:10" x14ac:dyDescent="0.25">
      <c r="A9" s="79"/>
      <c r="B9" s="79"/>
      <c r="C9" t="s">
        <v>25</v>
      </c>
      <c r="D9" s="6">
        <v>1.9653267720000003E-3</v>
      </c>
      <c r="E9" s="6">
        <v>2.5142189153999999E-2</v>
      </c>
      <c r="F9" s="6">
        <v>2.7107515925999998E-2</v>
      </c>
    </row>
    <row r="10" spans="1:10" x14ac:dyDescent="0.25">
      <c r="A10" s="79"/>
      <c r="B10" s="79"/>
      <c r="C10" t="s">
        <v>24</v>
      </c>
      <c r="D10" s="6">
        <v>1.2921393179999999E-3</v>
      </c>
      <c r="E10" s="6">
        <v>1.5067860718999999E-2</v>
      </c>
      <c r="F10" s="6">
        <v>1.6360000037E-2</v>
      </c>
    </row>
    <row r="11" spans="1:10" x14ac:dyDescent="0.25">
      <c r="A11" s="79"/>
      <c r="B11" s="79">
        <v>2019</v>
      </c>
      <c r="C11" t="s">
        <v>23</v>
      </c>
      <c r="D11" s="6">
        <v>5.2475330600000006E-4</v>
      </c>
      <c r="E11" s="6">
        <v>7.1641424779999999E-3</v>
      </c>
      <c r="F11" s="6">
        <v>7.6888957839999997E-3</v>
      </c>
    </row>
    <row r="12" spans="1:10" x14ac:dyDescent="0.25">
      <c r="A12" s="79"/>
      <c r="B12" s="79"/>
      <c r="C12" t="s">
        <v>25</v>
      </c>
      <c r="D12" s="6">
        <v>7.4031120099999996E-4</v>
      </c>
      <c r="E12" s="6">
        <v>1.8162553265000003E-2</v>
      </c>
      <c r="F12" s="6">
        <v>1.8902864466000001E-2</v>
      </c>
    </row>
    <row r="13" spans="1:10" x14ac:dyDescent="0.25">
      <c r="A13" s="79"/>
      <c r="B13" s="79"/>
      <c r="C13" t="s">
        <v>24</v>
      </c>
      <c r="D13" s="6">
        <v>3.79829945E-4</v>
      </c>
      <c r="E13" s="6">
        <v>1.0657136811000001E-2</v>
      </c>
      <c r="F13" s="6">
        <v>1.1036966756000001E-2</v>
      </c>
    </row>
    <row r="14" spans="1:10" x14ac:dyDescent="0.25">
      <c r="A14" s="79" t="s">
        <v>2</v>
      </c>
      <c r="B14" s="79">
        <v>2020</v>
      </c>
      <c r="C14" t="s">
        <v>8</v>
      </c>
      <c r="D14" s="6">
        <v>1.2058730389999999E-3</v>
      </c>
      <c r="E14" s="6">
        <v>2.5515921348000001E-2</v>
      </c>
      <c r="F14" s="6">
        <v>2.6721794386999998E-2</v>
      </c>
    </row>
    <row r="15" spans="1:10" x14ac:dyDescent="0.25">
      <c r="A15" s="79"/>
      <c r="B15" s="79"/>
      <c r="C15" t="s">
        <v>9</v>
      </c>
      <c r="D15" s="6">
        <v>8.4222346999999998E-4</v>
      </c>
      <c r="E15" s="6">
        <v>7.9309376750000011E-3</v>
      </c>
      <c r="F15" s="6">
        <v>8.7731611449999997E-3</v>
      </c>
    </row>
    <row r="16" spans="1:10" x14ac:dyDescent="0.25">
      <c r="A16" s="79"/>
      <c r="B16" s="79"/>
      <c r="C16" t="s">
        <v>10</v>
      </c>
      <c r="D16" s="6">
        <v>2.2963627730000001E-3</v>
      </c>
      <c r="E16" s="6">
        <v>1.5880976262E-2</v>
      </c>
      <c r="F16" s="6">
        <v>1.8177339035E-2</v>
      </c>
    </row>
    <row r="17" spans="1:6" x14ac:dyDescent="0.25">
      <c r="A17" s="79"/>
      <c r="B17" s="79"/>
      <c r="C17" t="s">
        <v>11</v>
      </c>
      <c r="D17" s="6">
        <v>1.458658984E-3</v>
      </c>
      <c r="E17" s="6">
        <v>2.3040828699999998E-2</v>
      </c>
      <c r="F17" s="6">
        <v>2.4499487683999996E-2</v>
      </c>
    </row>
    <row r="18" spans="1:6" x14ac:dyDescent="0.25">
      <c r="A18" s="79"/>
      <c r="B18" s="79"/>
      <c r="C18" t="s">
        <v>12</v>
      </c>
      <c r="D18" s="6">
        <v>2.1464725830000002E-3</v>
      </c>
      <c r="E18" s="6">
        <v>1.9506415384000001E-2</v>
      </c>
      <c r="F18" s="6">
        <v>2.1652887967E-2</v>
      </c>
    </row>
    <row r="19" spans="1:6" x14ac:dyDescent="0.25">
      <c r="A19" s="79"/>
      <c r="B19" s="79"/>
      <c r="C19" t="s">
        <v>13</v>
      </c>
      <c r="D19" s="6">
        <v>1.745202914E-3</v>
      </c>
      <c r="E19" s="6">
        <v>1.391760526E-2</v>
      </c>
      <c r="F19" s="6">
        <v>1.5662808173999999E-2</v>
      </c>
    </row>
    <row r="20" spans="1:6" x14ac:dyDescent="0.25">
      <c r="A20" s="79"/>
      <c r="B20" s="79"/>
      <c r="C20" t="s">
        <v>14</v>
      </c>
      <c r="D20" s="6">
        <v>1.9521807829999999E-3</v>
      </c>
      <c r="E20" s="6">
        <v>1.2728218707000001E-2</v>
      </c>
      <c r="F20" s="6">
        <v>1.4680399490000001E-2</v>
      </c>
    </row>
    <row r="21" spans="1:6" x14ac:dyDescent="0.25">
      <c r="A21" s="79"/>
      <c r="B21" s="79">
        <v>2019</v>
      </c>
      <c r="C21" t="s">
        <v>8</v>
      </c>
      <c r="D21" s="6">
        <v>4.7220259900000001E-4</v>
      </c>
      <c r="E21" s="6">
        <v>2.2336009338E-2</v>
      </c>
      <c r="F21" s="6">
        <v>2.2808211937E-2</v>
      </c>
    </row>
    <row r="22" spans="1:6" x14ac:dyDescent="0.25">
      <c r="A22" s="79"/>
      <c r="B22" s="79"/>
      <c r="C22" t="s">
        <v>9</v>
      </c>
      <c r="D22" s="6">
        <v>8.7623220200000007E-4</v>
      </c>
      <c r="E22" s="6">
        <v>7.2289156629999993E-3</v>
      </c>
      <c r="F22" s="6">
        <v>8.1051478650000005E-3</v>
      </c>
    </row>
    <row r="23" spans="1:6" x14ac:dyDescent="0.25">
      <c r="A23" s="79"/>
      <c r="B23" s="79"/>
      <c r="C23" t="s">
        <v>10</v>
      </c>
      <c r="D23" s="6">
        <v>4.2669033399999999E-4</v>
      </c>
      <c r="E23" s="6">
        <v>7.6548245879999996E-3</v>
      </c>
      <c r="F23" s="6">
        <v>8.0815149219999986E-3</v>
      </c>
    </row>
    <row r="24" spans="1:6" x14ac:dyDescent="0.25">
      <c r="A24" s="79"/>
      <c r="B24" s="79"/>
      <c r="C24" t="s">
        <v>11</v>
      </c>
      <c r="D24" s="6">
        <v>4.3335088100000005E-4</v>
      </c>
      <c r="E24" s="6">
        <v>1.7280358815000001E-2</v>
      </c>
      <c r="F24" s="6">
        <v>1.7713709696000002E-2</v>
      </c>
    </row>
    <row r="25" spans="1:6" x14ac:dyDescent="0.25">
      <c r="A25" s="79"/>
      <c r="B25" s="79"/>
      <c r="C25" t="s">
        <v>12</v>
      </c>
      <c r="D25" s="6">
        <v>5.4993719799999998E-4</v>
      </c>
      <c r="E25" s="6">
        <v>9.9959562660000001E-3</v>
      </c>
      <c r="F25" s="6">
        <v>1.0545893464000001E-2</v>
      </c>
    </row>
    <row r="26" spans="1:6" x14ac:dyDescent="0.25">
      <c r="A26" s="79"/>
      <c r="B26" s="79"/>
      <c r="C26" t="s">
        <v>13</v>
      </c>
      <c r="D26" s="6">
        <v>7.96927762E-4</v>
      </c>
      <c r="E26" s="6">
        <v>1.019966452E-2</v>
      </c>
      <c r="F26" s="6">
        <v>1.0996592281999999E-2</v>
      </c>
    </row>
    <row r="27" spans="1:6" x14ac:dyDescent="0.25">
      <c r="A27" s="79"/>
      <c r="B27" s="79"/>
      <c r="C27" t="s">
        <v>14</v>
      </c>
      <c r="D27" s="6">
        <v>5.86839142E-4</v>
      </c>
      <c r="E27" s="6">
        <v>5.8026870389999994E-3</v>
      </c>
      <c r="F27" s="6">
        <v>6.3895261809999992E-3</v>
      </c>
    </row>
    <row r="28" spans="1:6" x14ac:dyDescent="0.25">
      <c r="A28" s="79" t="s">
        <v>3</v>
      </c>
      <c r="B28" s="79">
        <v>2020</v>
      </c>
      <c r="C28" t="s">
        <v>15</v>
      </c>
      <c r="D28" s="6">
        <v>1.2558253869999999E-3</v>
      </c>
      <c r="E28" s="6">
        <v>2.4748463509999999E-2</v>
      </c>
      <c r="F28" s="6">
        <v>2.6004288896999999E-2</v>
      </c>
    </row>
    <row r="29" spans="1:6" x14ac:dyDescent="0.25">
      <c r="A29" s="79"/>
      <c r="B29" s="79"/>
      <c r="C29" t="s">
        <v>16</v>
      </c>
      <c r="D29" s="6">
        <v>2.7726337190000002E-3</v>
      </c>
      <c r="E29" s="6">
        <v>4.268833346E-3</v>
      </c>
      <c r="F29" s="6">
        <v>7.0414670650000002E-3</v>
      </c>
    </row>
    <row r="30" spans="1:6" x14ac:dyDescent="0.25">
      <c r="A30" s="79"/>
      <c r="B30" s="79"/>
      <c r="C30" t="s">
        <v>17</v>
      </c>
      <c r="D30" s="6">
        <v>4.7009145699999999E-3</v>
      </c>
      <c r="E30" s="6">
        <v>2.8230958960000002E-3</v>
      </c>
      <c r="F30" s="6">
        <v>7.5240104659999993E-3</v>
      </c>
    </row>
    <row r="31" spans="1:6" x14ac:dyDescent="0.25">
      <c r="A31" s="79"/>
      <c r="B31" s="79"/>
      <c r="C31" t="s">
        <v>18</v>
      </c>
      <c r="D31" s="6">
        <v>1.1542647100000001E-3</v>
      </c>
      <c r="E31" s="6">
        <v>1.2001584452000001E-2</v>
      </c>
      <c r="F31" s="6">
        <v>1.3155849161999999E-2</v>
      </c>
    </row>
    <row r="32" spans="1:6" x14ac:dyDescent="0.25">
      <c r="A32" s="79"/>
      <c r="B32" s="79">
        <v>2019</v>
      </c>
      <c r="C32" t="s">
        <v>15</v>
      </c>
      <c r="D32" s="6">
        <v>4.2190340399999996E-4</v>
      </c>
      <c r="E32" s="6">
        <v>1.7071131973999999E-2</v>
      </c>
      <c r="F32" s="6">
        <v>1.7493035378E-2</v>
      </c>
    </row>
    <row r="33" spans="1:12" x14ac:dyDescent="0.25">
      <c r="A33" s="79"/>
      <c r="B33" s="79"/>
      <c r="C33" t="s">
        <v>16</v>
      </c>
      <c r="D33" s="6">
        <v>6.4488456799999998E-4</v>
      </c>
      <c r="E33" s="6">
        <v>2.2804747890000001E-3</v>
      </c>
      <c r="F33" s="6">
        <v>2.9253593569999996E-3</v>
      </c>
    </row>
    <row r="34" spans="1:12" x14ac:dyDescent="0.25">
      <c r="A34" s="79"/>
      <c r="B34" s="79"/>
      <c r="C34" t="s">
        <v>17</v>
      </c>
      <c r="D34" s="6">
        <v>2.2680136229999998E-3</v>
      </c>
      <c r="E34" s="6">
        <v>5.8308727719999995E-3</v>
      </c>
      <c r="F34" s="6">
        <v>8.0988863949999993E-3</v>
      </c>
    </row>
    <row r="35" spans="1:12" x14ac:dyDescent="0.25">
      <c r="A35" s="79"/>
      <c r="B35" s="79"/>
      <c r="C35" t="s">
        <v>18</v>
      </c>
      <c r="D35" s="6">
        <v>4.0698072699999995E-4</v>
      </c>
      <c r="E35" s="6">
        <v>4.8545547589999996E-3</v>
      </c>
      <c r="F35" s="6">
        <v>5.2615354859999993E-3</v>
      </c>
    </row>
    <row r="36" spans="1:12" x14ac:dyDescent="0.25">
      <c r="A36" s="79" t="s">
        <v>122</v>
      </c>
      <c r="B36" s="79">
        <v>2020</v>
      </c>
      <c r="C36" t="s">
        <v>20</v>
      </c>
      <c r="D36" s="6">
        <v>1.9896355300000001E-3</v>
      </c>
      <c r="E36" s="6">
        <v>1.3079446656999999E-2</v>
      </c>
      <c r="F36" s="6">
        <v>1.5069082187E-2</v>
      </c>
    </row>
    <row r="37" spans="1:12" x14ac:dyDescent="0.25">
      <c r="A37" s="79"/>
      <c r="B37" s="79"/>
      <c r="C37" t="s">
        <v>21</v>
      </c>
      <c r="D37" s="6">
        <v>1.637435868E-3</v>
      </c>
      <c r="E37" s="6">
        <v>2.0877489215999998E-2</v>
      </c>
      <c r="F37" s="6">
        <v>2.2514925083999996E-2</v>
      </c>
    </row>
    <row r="38" spans="1:12" x14ac:dyDescent="0.25">
      <c r="A38" s="79"/>
      <c r="B38" s="79">
        <v>2019</v>
      </c>
      <c r="C38" t="s">
        <v>20</v>
      </c>
      <c r="D38" s="6">
        <v>4.9850551999999998E-4</v>
      </c>
      <c r="E38" s="6">
        <v>6.0280130389999999E-3</v>
      </c>
      <c r="F38" s="6">
        <v>6.5265185589999993E-3</v>
      </c>
    </row>
    <row r="39" spans="1:12" x14ac:dyDescent="0.25">
      <c r="A39" s="79"/>
      <c r="B39" s="79"/>
      <c r="C39" t="s">
        <v>21</v>
      </c>
      <c r="D39" s="6">
        <v>5.8888549300000002E-4</v>
      </c>
      <c r="E39" s="6">
        <v>1.4884778695E-2</v>
      </c>
      <c r="F39" s="6">
        <v>1.5473664188000001E-2</v>
      </c>
      <c r="J39" s="22"/>
    </row>
    <row r="40" spans="1:12" x14ac:dyDescent="0.25">
      <c r="J40" s="22"/>
    </row>
    <row r="41" spans="1:12" x14ac:dyDescent="0.25">
      <c r="J41" s="22"/>
    </row>
    <row r="42" spans="1:12" x14ac:dyDescent="0.25">
      <c r="J42" s="23"/>
    </row>
    <row r="44" spans="1:12" x14ac:dyDescent="0.25">
      <c r="K44" s="1"/>
      <c r="L44" s="2"/>
    </row>
    <row r="45" spans="1:12" x14ac:dyDescent="0.25">
      <c r="I45" s="1"/>
      <c r="J45" s="1"/>
      <c r="K45" s="1"/>
      <c r="L45" s="2"/>
    </row>
    <row r="46" spans="1:12" x14ac:dyDescent="0.25">
      <c r="I46" s="1"/>
      <c r="J46" s="1"/>
      <c r="K46" s="1"/>
      <c r="L46" s="2"/>
    </row>
    <row r="47" spans="1:12" x14ac:dyDescent="0.25">
      <c r="I47" s="1"/>
      <c r="J47" s="1"/>
      <c r="K47" s="1"/>
      <c r="L47" s="2"/>
    </row>
    <row r="48" spans="1:12" x14ac:dyDescent="0.25">
      <c r="I48" s="1"/>
      <c r="J48" s="1"/>
      <c r="K48" s="1"/>
      <c r="L48" s="2"/>
    </row>
    <row r="49" spans="9:12" x14ac:dyDescent="0.25">
      <c r="I49" s="1"/>
      <c r="J49" s="1"/>
      <c r="K49" s="1"/>
      <c r="L49" s="2"/>
    </row>
    <row r="50" spans="9:12" x14ac:dyDescent="0.25">
      <c r="I50" s="1"/>
      <c r="J50" s="1"/>
      <c r="K50" s="1"/>
      <c r="L50" s="2"/>
    </row>
    <row r="51" spans="9:12" x14ac:dyDescent="0.25">
      <c r="I51" s="1"/>
      <c r="J51" s="1"/>
      <c r="K51" s="1"/>
      <c r="L51" s="2"/>
    </row>
    <row r="52" spans="9:12" x14ac:dyDescent="0.25">
      <c r="I52" s="1"/>
      <c r="J52" s="1"/>
      <c r="K52" s="1"/>
      <c r="L52" s="2"/>
    </row>
    <row r="53" spans="9:12" x14ac:dyDescent="0.25">
      <c r="I53" s="1"/>
      <c r="J53" s="1"/>
      <c r="K53" s="1"/>
      <c r="L53" s="2"/>
    </row>
    <row r="54" spans="9:12" x14ac:dyDescent="0.25">
      <c r="I54" s="1"/>
      <c r="J54" s="1"/>
      <c r="K54" s="1"/>
      <c r="L54" s="2"/>
    </row>
    <row r="55" spans="9:12" x14ac:dyDescent="0.25">
      <c r="I55" s="1"/>
      <c r="J55" s="1"/>
      <c r="K55" s="1"/>
      <c r="L55" s="2"/>
    </row>
    <row r="56" spans="9:12" x14ac:dyDescent="0.25">
      <c r="I56" s="1"/>
      <c r="J56" s="1"/>
      <c r="K56" s="1"/>
      <c r="L56" s="2"/>
    </row>
    <row r="57" spans="9:12" x14ac:dyDescent="0.25">
      <c r="I57" s="1"/>
      <c r="J57" s="1"/>
      <c r="K57" s="1"/>
      <c r="L57" s="2"/>
    </row>
    <row r="58" spans="9:12" x14ac:dyDescent="0.25">
      <c r="I58" s="1"/>
      <c r="J58" s="1"/>
      <c r="K58" s="1"/>
      <c r="L58" s="1"/>
    </row>
    <row r="59" spans="9:12" x14ac:dyDescent="0.25">
      <c r="I59" s="1"/>
      <c r="J59" s="1"/>
      <c r="K59" s="1"/>
      <c r="L59" s="1"/>
    </row>
    <row r="60" spans="9:12" x14ac:dyDescent="0.25">
      <c r="I60" s="1"/>
      <c r="J60" s="1"/>
      <c r="K60" s="1"/>
      <c r="L60" s="1"/>
    </row>
    <row r="61" spans="9:12" x14ac:dyDescent="0.25">
      <c r="I61" s="1"/>
      <c r="J61" s="1"/>
      <c r="K61" s="1"/>
      <c r="L61" s="2"/>
    </row>
    <row r="62" spans="9:12" x14ac:dyDescent="0.25">
      <c r="I62" s="1"/>
      <c r="J62" s="1"/>
      <c r="K62" s="1"/>
      <c r="L62" s="2"/>
    </row>
  </sheetData>
  <mergeCells count="15">
    <mergeCell ref="B36:B37"/>
    <mergeCell ref="B38:B39"/>
    <mergeCell ref="A36:A39"/>
    <mergeCell ref="B32:B35"/>
    <mergeCell ref="A4:A7"/>
    <mergeCell ref="A14:A27"/>
    <mergeCell ref="A28:A35"/>
    <mergeCell ref="B4:B5"/>
    <mergeCell ref="B6:B7"/>
    <mergeCell ref="B14:B20"/>
    <mergeCell ref="B21:B27"/>
    <mergeCell ref="B28:B31"/>
    <mergeCell ref="B8:B10"/>
    <mergeCell ref="B11:B13"/>
    <mergeCell ref="A8:A13"/>
  </mergeCells>
  <pageMargins left="0.7" right="0.7" top="0.75" bottom="0.75" header="0.3" footer="0.3"/>
  <pageSetup paperSize="9" orientation="portrait" r:id="rId1"/>
  <headerFooter>
    <oddFooter>&amp;L&amp;1#&amp;"Calibri"&amp;10&amp;KA80000Interne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450-4968-4C19-95E6-49F4B5AA178D}">
  <dimension ref="A1:L18"/>
  <sheetViews>
    <sheetView topLeftCell="E1" workbookViewId="0">
      <selection activeCell="G1" sqref="G1"/>
    </sheetView>
  </sheetViews>
  <sheetFormatPr baseColWidth="10" defaultRowHeight="15" x14ac:dyDescent="0.25"/>
  <cols>
    <col min="5" max="5" width="10" customWidth="1"/>
    <col min="6" max="6" width="15.28515625" bestFit="1" customWidth="1"/>
  </cols>
  <sheetData>
    <row r="1" spans="1:12" x14ac:dyDescent="0.25">
      <c r="A1" s="7"/>
      <c r="B1" s="7">
        <v>2019</v>
      </c>
      <c r="C1" s="7">
        <v>2020</v>
      </c>
      <c r="L1" s="21" t="s">
        <v>204</v>
      </c>
    </row>
    <row r="2" spans="1:12" x14ac:dyDescent="0.25">
      <c r="A2" t="s">
        <v>115</v>
      </c>
      <c r="B2" t="s">
        <v>125</v>
      </c>
      <c r="C2" t="s">
        <v>125</v>
      </c>
      <c r="G2">
        <v>2019</v>
      </c>
      <c r="H2">
        <v>2020</v>
      </c>
    </row>
    <row r="3" spans="1:12" x14ac:dyDescent="0.25">
      <c r="A3" t="s">
        <v>0</v>
      </c>
      <c r="B3">
        <v>90.995453631999993</v>
      </c>
      <c r="C3">
        <v>50.875567418999999</v>
      </c>
      <c r="F3" t="s">
        <v>0</v>
      </c>
      <c r="G3" s="12">
        <f>B3</f>
        <v>90.995453631999993</v>
      </c>
      <c r="H3" s="12">
        <f>C3</f>
        <v>50.875567418999999</v>
      </c>
      <c r="I3" s="5"/>
    </row>
    <row r="4" spans="1:12" x14ac:dyDescent="0.25">
      <c r="A4" t="s">
        <v>117</v>
      </c>
      <c r="B4">
        <v>85.524028336000001</v>
      </c>
      <c r="C4">
        <v>37.699126710000002</v>
      </c>
      <c r="E4" s="83" t="s">
        <v>3</v>
      </c>
      <c r="F4" t="s">
        <v>15</v>
      </c>
      <c r="G4" s="12">
        <f>B6</f>
        <v>93.234098743000004</v>
      </c>
      <c r="H4" s="12">
        <f>C6</f>
        <v>51.914851331000001</v>
      </c>
      <c r="I4" s="5"/>
    </row>
    <row r="5" spans="1:12" x14ac:dyDescent="0.25">
      <c r="A5" t="s">
        <v>16</v>
      </c>
      <c r="B5">
        <v>94.801867384000005</v>
      </c>
      <c r="C5">
        <v>46.464610800000003</v>
      </c>
      <c r="E5" s="83"/>
      <c r="F5" t="s">
        <v>16</v>
      </c>
      <c r="G5" s="12">
        <f>B5</f>
        <v>94.801867384000005</v>
      </c>
      <c r="H5" s="12">
        <f>C5</f>
        <v>46.464610800000003</v>
      </c>
      <c r="I5" s="5"/>
    </row>
    <row r="6" spans="1:12" x14ac:dyDescent="0.25">
      <c r="A6" t="s">
        <v>15</v>
      </c>
      <c r="B6">
        <v>93.234098743000004</v>
      </c>
      <c r="C6">
        <v>51.914851331000001</v>
      </c>
      <c r="E6" s="83"/>
      <c r="F6" t="s">
        <v>17</v>
      </c>
      <c r="G6" s="12">
        <f>B7</f>
        <v>40.555753033000002</v>
      </c>
      <c r="H6" s="12">
        <f>C7</f>
        <v>36.861153995000002</v>
      </c>
      <c r="I6" s="5"/>
    </row>
    <row r="7" spans="1:12" x14ac:dyDescent="0.25">
      <c r="A7" t="s">
        <v>118</v>
      </c>
      <c r="B7">
        <v>40.555753033000002</v>
      </c>
      <c r="C7">
        <v>36.861153995000002</v>
      </c>
      <c r="E7" s="83" t="s">
        <v>19</v>
      </c>
      <c r="F7" t="s">
        <v>123</v>
      </c>
      <c r="G7" s="12">
        <f>B9</f>
        <v>118.60340902999999</v>
      </c>
      <c r="H7" s="12">
        <f>C9</f>
        <v>47.326550410000003</v>
      </c>
      <c r="I7" s="5"/>
    </row>
    <row r="8" spans="1:12" x14ac:dyDescent="0.25">
      <c r="A8" t="s">
        <v>119</v>
      </c>
      <c r="B8">
        <v>89.295238987000005</v>
      </c>
      <c r="C8">
        <v>51.157412796999999</v>
      </c>
      <c r="E8" s="83"/>
      <c r="F8" t="s">
        <v>124</v>
      </c>
      <c r="G8" s="12">
        <f>B8</f>
        <v>89.295238987000005</v>
      </c>
      <c r="H8" s="12">
        <f>C8</f>
        <v>51.157412796999999</v>
      </c>
      <c r="I8" s="5"/>
    </row>
    <row r="9" spans="1:12" x14ac:dyDescent="0.25">
      <c r="A9" t="s">
        <v>55</v>
      </c>
      <c r="B9">
        <v>118.60340902999999</v>
      </c>
      <c r="C9">
        <v>47.326550410000003</v>
      </c>
      <c r="G9" s="12"/>
      <c r="H9" s="11"/>
    </row>
    <row r="10" spans="1:12" x14ac:dyDescent="0.25">
      <c r="A10" t="s">
        <v>120</v>
      </c>
      <c r="B10">
        <v>86.075544266999998</v>
      </c>
      <c r="C10">
        <v>53.25634058</v>
      </c>
      <c r="E10" s="14"/>
      <c r="G10" s="12"/>
    </row>
    <row r="11" spans="1:12" x14ac:dyDescent="0.25">
      <c r="A11" t="s">
        <v>121</v>
      </c>
      <c r="B11">
        <v>96.627444987999993</v>
      </c>
      <c r="C11">
        <v>48.492542776000001</v>
      </c>
      <c r="E11" s="14"/>
      <c r="G11" s="12"/>
    </row>
    <row r="12" spans="1:12" x14ac:dyDescent="0.25">
      <c r="E12" s="14"/>
      <c r="G12" s="12"/>
    </row>
    <row r="13" spans="1:12" x14ac:dyDescent="0.25">
      <c r="E13" s="14"/>
      <c r="G13" s="12"/>
    </row>
    <row r="14" spans="1:12" x14ac:dyDescent="0.25">
      <c r="E14" s="14"/>
      <c r="G14" s="12"/>
    </row>
    <row r="15" spans="1:12" x14ac:dyDescent="0.25">
      <c r="E15" s="14"/>
      <c r="G15" s="12"/>
    </row>
    <row r="18" spans="6:7" x14ac:dyDescent="0.25">
      <c r="F18" s="11"/>
      <c r="G18" s="11"/>
    </row>
  </sheetData>
  <mergeCells count="2">
    <mergeCell ref="E7:E8"/>
    <mergeCell ref="E4:E6"/>
  </mergeCells>
  <pageMargins left="0.7" right="0.7" top="0.75" bottom="0.75" header="0.3" footer="0.3"/>
  <pageSetup paperSize="9" orientation="portrait" r:id="rId1"/>
  <headerFooter>
    <oddFooter>&amp;L&amp;1#&amp;"Calibri"&amp;10&amp;KA80000Interne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22F7-5EAA-4B6C-9A43-E53DA9CB0FCD}">
  <dimension ref="A1:M11"/>
  <sheetViews>
    <sheetView topLeftCell="F1" workbookViewId="0">
      <selection activeCell="J21" sqref="J21"/>
    </sheetView>
  </sheetViews>
  <sheetFormatPr baseColWidth="10" defaultRowHeight="15" x14ac:dyDescent="0.25"/>
  <cols>
    <col min="6" max="6" width="10.28515625" customWidth="1"/>
    <col min="7" max="7" width="31.7109375" bestFit="1" customWidth="1"/>
  </cols>
  <sheetData>
    <row r="1" spans="1:13" x14ac:dyDescent="0.25">
      <c r="B1">
        <v>2019</v>
      </c>
      <c r="C1">
        <v>2020</v>
      </c>
      <c r="D1">
        <v>2019</v>
      </c>
      <c r="E1">
        <v>2020</v>
      </c>
      <c r="M1" s="21" t="s">
        <v>205</v>
      </c>
    </row>
    <row r="2" spans="1:13" x14ac:dyDescent="0.25">
      <c r="A2" t="s">
        <v>115</v>
      </c>
      <c r="B2" t="s">
        <v>116</v>
      </c>
      <c r="C2" t="s">
        <v>116</v>
      </c>
      <c r="D2" t="s">
        <v>125</v>
      </c>
      <c r="E2" t="s">
        <v>125</v>
      </c>
      <c r="H2">
        <v>2019</v>
      </c>
      <c r="I2">
        <v>2020</v>
      </c>
    </row>
    <row r="3" spans="1:13" x14ac:dyDescent="0.25">
      <c r="A3" t="s">
        <v>0</v>
      </c>
      <c r="B3">
        <v>2358.6555696</v>
      </c>
      <c r="C3">
        <v>1392.1704413</v>
      </c>
      <c r="D3">
        <v>90.995453631999993</v>
      </c>
      <c r="E3">
        <v>50.875567418999999</v>
      </c>
      <c r="G3" t="s">
        <v>0</v>
      </c>
      <c r="H3" s="11">
        <f>B3/D3</f>
        <v>25.920586968430051</v>
      </c>
      <c r="I3" s="11">
        <f>C3/E3</f>
        <v>27.364224360082119</v>
      </c>
    </row>
    <row r="4" spans="1:13" x14ac:dyDescent="0.25">
      <c r="A4" t="s">
        <v>117</v>
      </c>
      <c r="B4">
        <v>1979.6111430000001</v>
      </c>
      <c r="C4">
        <v>1233.3613436000001</v>
      </c>
      <c r="D4">
        <v>85.524028336000001</v>
      </c>
      <c r="E4">
        <v>37.699126710000002</v>
      </c>
      <c r="F4" s="83" t="s">
        <v>3</v>
      </c>
      <c r="G4" t="s">
        <v>15</v>
      </c>
      <c r="H4" s="11">
        <f>B6/D6</f>
        <v>26.092578299124149</v>
      </c>
      <c r="I4" s="11">
        <f>C6/E6</f>
        <v>27.786655051800441</v>
      </c>
    </row>
    <row r="5" spans="1:13" x14ac:dyDescent="0.25">
      <c r="A5" t="s">
        <v>16</v>
      </c>
      <c r="B5">
        <v>2357.1444058000002</v>
      </c>
      <c r="C5">
        <v>937.75283503000003</v>
      </c>
      <c r="D5">
        <v>94.801867384000005</v>
      </c>
      <c r="E5">
        <v>46.464610800000003</v>
      </c>
      <c r="F5" s="83"/>
      <c r="G5" t="s">
        <v>16</v>
      </c>
      <c r="H5" s="11">
        <f>B5/D5</f>
        <v>24.863902693522498</v>
      </c>
      <c r="I5" s="11">
        <f>C5/E5</f>
        <v>20.182087375409587</v>
      </c>
    </row>
    <row r="6" spans="1:13" x14ac:dyDescent="0.25">
      <c r="A6" t="s">
        <v>15</v>
      </c>
      <c r="B6">
        <v>2432.7180216000002</v>
      </c>
      <c r="C6">
        <v>1442.540066</v>
      </c>
      <c r="D6">
        <v>93.234098743000004</v>
      </c>
      <c r="E6">
        <v>51.914851331000001</v>
      </c>
      <c r="F6" s="83"/>
      <c r="G6" t="s">
        <v>17</v>
      </c>
      <c r="H6" s="11">
        <f>B7/D7</f>
        <v>22.051387872697227</v>
      </c>
      <c r="I6" s="11">
        <f>C7/E7</f>
        <v>23.61931853023637</v>
      </c>
    </row>
    <row r="7" spans="1:13" x14ac:dyDescent="0.25">
      <c r="A7" t="s">
        <v>118</v>
      </c>
      <c r="B7">
        <v>894.31064060000006</v>
      </c>
      <c r="C7">
        <v>870.63533759999996</v>
      </c>
      <c r="D7">
        <v>40.555753033000002</v>
      </c>
      <c r="E7">
        <v>36.861153995000002</v>
      </c>
      <c r="F7" s="83" t="s">
        <v>19</v>
      </c>
      <c r="G7" t="s">
        <v>123</v>
      </c>
      <c r="H7" s="11">
        <f>B9/D9</f>
        <v>21.517246089060414</v>
      </c>
      <c r="I7" s="11">
        <f>C9/E9</f>
        <v>23.098777054940651</v>
      </c>
    </row>
    <row r="8" spans="1:13" x14ac:dyDescent="0.25">
      <c r="A8" t="s">
        <v>119</v>
      </c>
      <c r="B8">
        <v>2349.5179788999999</v>
      </c>
      <c r="C8">
        <v>1430.0358537</v>
      </c>
      <c r="D8">
        <v>89.295238987000005</v>
      </c>
      <c r="E8">
        <v>51.157412796999999</v>
      </c>
      <c r="F8" s="83"/>
      <c r="G8" t="s">
        <v>124</v>
      </c>
      <c r="H8" s="11">
        <f>B8/D8</f>
        <v>26.311794509470467</v>
      </c>
      <c r="I8" s="11">
        <f>C8/E8</f>
        <v>27.953639082073771</v>
      </c>
    </row>
    <row r="9" spans="1:13" x14ac:dyDescent="0.25">
      <c r="A9" t="s">
        <v>55</v>
      </c>
      <c r="B9">
        <v>2552.0187390999999</v>
      </c>
      <c r="C9">
        <v>1093.1854367000001</v>
      </c>
      <c r="D9">
        <v>118.60340902999999</v>
      </c>
      <c r="E9">
        <v>47.326550410000003</v>
      </c>
    </row>
    <row r="10" spans="1:13" x14ac:dyDescent="0.25">
      <c r="A10" t="s">
        <v>120</v>
      </c>
      <c r="B10">
        <v>2323.0359942</v>
      </c>
      <c r="C10">
        <v>1421.3186379000001</v>
      </c>
      <c r="D10">
        <v>86.075544266999998</v>
      </c>
      <c r="E10">
        <v>53.25634058</v>
      </c>
    </row>
    <row r="11" spans="1:13" x14ac:dyDescent="0.25">
      <c r="A11" t="s">
        <v>121</v>
      </c>
      <c r="B11">
        <v>2167.8398533</v>
      </c>
      <c r="C11">
        <v>1126.844625</v>
      </c>
      <c r="D11">
        <v>96.627444987999993</v>
      </c>
      <c r="E11">
        <v>48.492542776000001</v>
      </c>
    </row>
  </sheetData>
  <mergeCells count="2">
    <mergeCell ref="F7:F8"/>
    <mergeCell ref="F4:F6"/>
  </mergeCells>
  <pageMargins left="0.7" right="0.7" top="0.75" bottom="0.75" header="0.3" footer="0.3"/>
  <pageSetup paperSize="9" orientation="portrait" r:id="rId1"/>
  <headerFooter>
    <oddFooter>&amp;L&amp;1#&amp;"Calibri"&amp;10&amp;KA80000Interne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3787-CF69-40F0-92B6-D5DE63B63D22}">
  <dimension ref="C1:I23"/>
  <sheetViews>
    <sheetView topLeftCell="B1" workbookViewId="0">
      <selection activeCell="G1" sqref="G1"/>
    </sheetView>
  </sheetViews>
  <sheetFormatPr baseColWidth="10" defaultRowHeight="15" x14ac:dyDescent="0.25"/>
  <cols>
    <col min="2" max="2" width="4.28515625" customWidth="1"/>
    <col min="3" max="3" width="55.28515625" customWidth="1"/>
    <col min="4" max="9" width="16.140625" customWidth="1"/>
  </cols>
  <sheetData>
    <row r="1" spans="3:9" ht="15.75" thickBot="1" x14ac:dyDescent="0.3">
      <c r="C1" s="21" t="s">
        <v>207</v>
      </c>
    </row>
    <row r="2" spans="3:9" x14ac:dyDescent="0.25">
      <c r="C2" s="15"/>
      <c r="D2" s="84" t="s">
        <v>141</v>
      </c>
      <c r="E2" s="85"/>
      <c r="F2" s="86"/>
      <c r="G2" s="84" t="s">
        <v>142</v>
      </c>
      <c r="H2" s="85"/>
      <c r="I2" s="87"/>
    </row>
    <row r="3" spans="3:9" ht="15.75" thickBot="1" x14ac:dyDescent="0.3">
      <c r="C3" s="16"/>
      <c r="D3" s="41" t="s">
        <v>206</v>
      </c>
      <c r="E3" s="41" t="s">
        <v>167</v>
      </c>
      <c r="F3" s="43" t="s">
        <v>123</v>
      </c>
      <c r="G3" s="41" t="s">
        <v>206</v>
      </c>
      <c r="H3" s="41" t="s">
        <v>167</v>
      </c>
      <c r="I3" s="42" t="s">
        <v>123</v>
      </c>
    </row>
    <row r="4" spans="3:9" x14ac:dyDescent="0.25">
      <c r="C4" s="18" t="s">
        <v>130</v>
      </c>
      <c r="D4" s="44">
        <v>1</v>
      </c>
      <c r="E4" s="44">
        <v>1</v>
      </c>
      <c r="F4" s="44">
        <v>1</v>
      </c>
      <c r="G4" s="45">
        <v>12.759006947</v>
      </c>
      <c r="H4" s="46">
        <v>19.846201462</v>
      </c>
      <c r="I4" s="47">
        <v>22.254571922</v>
      </c>
    </row>
    <row r="5" spans="3:9" x14ac:dyDescent="0.25">
      <c r="C5" s="18" t="s">
        <v>131</v>
      </c>
      <c r="D5" s="44">
        <v>2</v>
      </c>
      <c r="E5" s="44">
        <v>8</v>
      </c>
      <c r="F5" s="44">
        <v>4</v>
      </c>
      <c r="G5" s="45">
        <v>7.5418137833000003</v>
      </c>
      <c r="H5" s="46">
        <v>2.0879460990999998</v>
      </c>
      <c r="I5" s="47">
        <v>3.9987262306</v>
      </c>
    </row>
    <row r="6" spans="3:9" x14ac:dyDescent="0.25">
      <c r="C6" s="18" t="s">
        <v>147</v>
      </c>
      <c r="D6" s="44">
        <v>3</v>
      </c>
      <c r="E6" s="44">
        <v>2</v>
      </c>
      <c r="F6" s="44">
        <v>2</v>
      </c>
      <c r="G6" s="45">
        <v>6.3814200715</v>
      </c>
      <c r="H6" s="46">
        <v>6.7804680617999997</v>
      </c>
      <c r="I6" s="47">
        <v>6.3824947684</v>
      </c>
    </row>
    <row r="7" spans="3:9" x14ac:dyDescent="0.25">
      <c r="C7" s="18" t="s">
        <v>132</v>
      </c>
      <c r="D7" s="44">
        <v>4</v>
      </c>
      <c r="E7" s="44">
        <v>5</v>
      </c>
      <c r="F7" s="44">
        <v>5</v>
      </c>
      <c r="G7" s="45">
        <v>5.5144788344000002</v>
      </c>
      <c r="H7" s="46">
        <v>2.8355117492000002</v>
      </c>
      <c r="I7" s="47">
        <v>3.6256937493999999</v>
      </c>
    </row>
    <row r="8" spans="3:9" x14ac:dyDescent="0.25">
      <c r="C8" s="18" t="s">
        <v>148</v>
      </c>
      <c r="D8" s="44">
        <v>5</v>
      </c>
      <c r="E8" s="44">
        <v>3</v>
      </c>
      <c r="F8" s="44">
        <v>3</v>
      </c>
      <c r="G8" s="45">
        <v>5.2425348501000002</v>
      </c>
      <c r="H8" s="46">
        <v>6.7614218032000002</v>
      </c>
      <c r="I8" s="47">
        <v>4.6356109543999997</v>
      </c>
    </row>
    <row r="9" spans="3:9" x14ac:dyDescent="0.25">
      <c r="C9" s="18" t="s">
        <v>134</v>
      </c>
      <c r="D9" s="44">
        <v>6</v>
      </c>
      <c r="E9" s="44">
        <v>7</v>
      </c>
      <c r="F9" s="44">
        <v>7</v>
      </c>
      <c r="G9" s="45">
        <v>3.2637537214000001</v>
      </c>
      <c r="H9" s="46">
        <v>2.3522129372</v>
      </c>
      <c r="I9" s="47">
        <v>2.8955509052999999</v>
      </c>
    </row>
    <row r="10" spans="3:9" x14ac:dyDescent="0.25">
      <c r="C10" s="18" t="s">
        <v>133</v>
      </c>
      <c r="D10" s="44">
        <v>7</v>
      </c>
      <c r="E10" s="44">
        <v>11</v>
      </c>
      <c r="F10" s="44">
        <v>6</v>
      </c>
      <c r="G10" s="45">
        <v>2.8233620538999999</v>
      </c>
      <c r="H10" s="46">
        <v>1.5975049401000001</v>
      </c>
      <c r="I10" s="47">
        <v>3.0661450277000002</v>
      </c>
    </row>
    <row r="11" spans="3:9" x14ac:dyDescent="0.25">
      <c r="C11" s="18" t="s">
        <v>136</v>
      </c>
      <c r="D11" s="44">
        <v>8</v>
      </c>
      <c r="E11" s="44">
        <v>9</v>
      </c>
      <c r="F11" s="44">
        <v>11</v>
      </c>
      <c r="G11" s="45">
        <v>2.6874965395000001</v>
      </c>
      <c r="H11" s="46">
        <v>1.8260600433</v>
      </c>
      <c r="I11" s="47">
        <v>1.5080520425999999</v>
      </c>
    </row>
    <row r="12" spans="3:9" x14ac:dyDescent="0.25">
      <c r="C12" s="18" t="s">
        <v>138</v>
      </c>
      <c r="D12" s="44">
        <v>9</v>
      </c>
      <c r="E12" s="44">
        <v>12</v>
      </c>
      <c r="F12" s="44">
        <v>15</v>
      </c>
      <c r="G12" s="45">
        <v>2.6372390764999998</v>
      </c>
      <c r="H12" s="46">
        <v>1.5594124228999999</v>
      </c>
      <c r="I12" s="47">
        <v>1.0121917933</v>
      </c>
    </row>
    <row r="13" spans="3:9" x14ac:dyDescent="0.25">
      <c r="C13" s="18" t="s">
        <v>135</v>
      </c>
      <c r="D13" s="44">
        <v>10</v>
      </c>
      <c r="E13" s="44">
        <v>13</v>
      </c>
      <c r="F13" s="44">
        <v>8</v>
      </c>
      <c r="G13" s="45">
        <v>2.4649581969000001</v>
      </c>
      <c r="H13" s="46">
        <v>1.5284622527</v>
      </c>
      <c r="I13" s="47">
        <v>2.3178054771999999</v>
      </c>
    </row>
    <row r="14" spans="3:9" x14ac:dyDescent="0.25">
      <c r="C14" s="18" t="s">
        <v>137</v>
      </c>
      <c r="D14" s="44">
        <v>11</v>
      </c>
      <c r="E14" s="44">
        <v>15</v>
      </c>
      <c r="F14" s="44">
        <v>12</v>
      </c>
      <c r="G14" s="45">
        <v>2.2443364523999998</v>
      </c>
      <c r="H14" s="46">
        <v>1.0784943933</v>
      </c>
      <c r="I14" s="47">
        <v>1.4762078063999999</v>
      </c>
    </row>
    <row r="15" spans="3:9" x14ac:dyDescent="0.25">
      <c r="C15" s="18" t="s">
        <v>144</v>
      </c>
      <c r="D15" s="44">
        <v>12</v>
      </c>
      <c r="E15" s="44">
        <v>4</v>
      </c>
      <c r="F15" s="44">
        <v>9</v>
      </c>
      <c r="G15" s="45">
        <v>1.1848835772999999</v>
      </c>
      <c r="H15" s="46">
        <v>3.7711592028999998</v>
      </c>
      <c r="I15" s="47">
        <v>2.1585842961999999</v>
      </c>
    </row>
    <row r="16" spans="3:9" x14ac:dyDescent="0.25">
      <c r="C16" s="18" t="s">
        <v>140</v>
      </c>
      <c r="D16" s="44">
        <v>13</v>
      </c>
      <c r="E16" s="44">
        <v>18</v>
      </c>
      <c r="F16" s="44">
        <v>21</v>
      </c>
      <c r="G16" s="45">
        <v>1.1212099271</v>
      </c>
      <c r="H16" s="46">
        <v>0.88088946030000004</v>
      </c>
      <c r="I16" s="47">
        <v>0.86206896550000001</v>
      </c>
    </row>
    <row r="17" spans="3:9" x14ac:dyDescent="0.25">
      <c r="C17" s="18" t="s">
        <v>149</v>
      </c>
      <c r="D17" s="44">
        <v>14</v>
      </c>
      <c r="E17" s="44">
        <v>6</v>
      </c>
      <c r="F17" s="44">
        <v>10</v>
      </c>
      <c r="G17" s="45">
        <v>1.1150342219</v>
      </c>
      <c r="H17" s="46">
        <v>2.4188748423000002</v>
      </c>
      <c r="I17" s="47">
        <v>2.0312073515</v>
      </c>
    </row>
    <row r="18" spans="3:9" x14ac:dyDescent="0.25">
      <c r="C18" s="18" t="s">
        <v>139</v>
      </c>
      <c r="D18" s="44">
        <v>15</v>
      </c>
      <c r="E18" s="44">
        <v>21</v>
      </c>
      <c r="F18" s="44">
        <v>20</v>
      </c>
      <c r="G18" s="45">
        <v>1.0025937962</v>
      </c>
      <c r="H18" s="46">
        <v>0.67614218029999995</v>
      </c>
      <c r="I18" s="47">
        <v>0.91438449639999997</v>
      </c>
    </row>
    <row r="19" spans="3:9" x14ac:dyDescent="0.25">
      <c r="C19" s="18" t="s">
        <v>145</v>
      </c>
      <c r="D19" s="44">
        <v>17</v>
      </c>
      <c r="E19" s="44">
        <v>16</v>
      </c>
      <c r="F19" s="44">
        <v>13</v>
      </c>
      <c r="G19" s="45">
        <v>0.91762461080000002</v>
      </c>
      <c r="H19" s="46">
        <v>0.89279337189999997</v>
      </c>
      <c r="I19" s="47">
        <v>1.3874988627</v>
      </c>
    </row>
    <row r="20" spans="3:9" x14ac:dyDescent="0.25">
      <c r="C20" s="18" t="s">
        <v>150</v>
      </c>
      <c r="D20" s="44">
        <v>18</v>
      </c>
      <c r="E20" s="44">
        <v>10</v>
      </c>
      <c r="F20" s="44">
        <v>19</v>
      </c>
      <c r="G20" s="45">
        <v>0.89419952209999998</v>
      </c>
      <c r="H20" s="46">
        <v>1.7951098730999999</v>
      </c>
      <c r="I20" s="47">
        <v>0.93713037939999999</v>
      </c>
    </row>
    <row r="21" spans="3:9" x14ac:dyDescent="0.25">
      <c r="C21" s="18" t="s">
        <v>151</v>
      </c>
      <c r="D21" s="44">
        <v>36</v>
      </c>
      <c r="E21" s="44">
        <v>34</v>
      </c>
      <c r="F21" s="44">
        <v>14</v>
      </c>
      <c r="G21" s="45">
        <v>0.38821760630000002</v>
      </c>
      <c r="H21" s="46">
        <v>0.4499678594</v>
      </c>
      <c r="I21" s="47">
        <v>1.0349376763</v>
      </c>
    </row>
    <row r="22" spans="3:9" x14ac:dyDescent="0.25">
      <c r="C22" s="18" t="s">
        <v>146</v>
      </c>
      <c r="D22" s="44">
        <v>43</v>
      </c>
      <c r="E22" s="44">
        <v>14</v>
      </c>
      <c r="F22" s="44">
        <v>28</v>
      </c>
      <c r="G22" s="45">
        <v>0.2868508588</v>
      </c>
      <c r="H22" s="46">
        <v>1.1594409923</v>
      </c>
      <c r="I22" s="47">
        <v>0.62551178240000005</v>
      </c>
    </row>
    <row r="23" spans="3:9" ht="15.75" thickBot="1" x14ac:dyDescent="0.3">
      <c r="C23" s="17" t="s">
        <v>143</v>
      </c>
      <c r="D23" s="48">
        <v>12.315789473684211</v>
      </c>
      <c r="E23" s="48">
        <v>11</v>
      </c>
      <c r="F23" s="48">
        <v>10.947368421052632</v>
      </c>
      <c r="G23" s="49">
        <v>60.471014647400004</v>
      </c>
      <c r="H23" s="50">
        <v>60.298073947300004</v>
      </c>
      <c r="I23" s="51">
        <v>63.124374487699981</v>
      </c>
    </row>
  </sheetData>
  <mergeCells count="2">
    <mergeCell ref="D2:F2"/>
    <mergeCell ref="G2:I2"/>
  </mergeCells>
  <conditionalFormatting sqref="D4:F22">
    <cfRule type="colorScale" priority="1">
      <colorScale>
        <cfvo type="min"/>
        <cfvo type="percentile" val="50"/>
        <cfvo type="max"/>
        <color rgb="FFF8696B"/>
        <color rgb="FFFFEB84"/>
        <color rgb="FF63BE7B"/>
      </colorScale>
    </cfRule>
  </conditionalFormatting>
  <conditionalFormatting sqref="G4:I22">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headerFooter>
    <oddFooter>&amp;L&amp;1#&amp;"Calibri"&amp;10&amp;KA80000Interne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A0E73-716D-44D4-919A-1B06D0F4A8D8}">
  <dimension ref="A2:I13"/>
  <sheetViews>
    <sheetView workbookViewId="0"/>
  </sheetViews>
  <sheetFormatPr baseColWidth="10" defaultRowHeight="15" x14ac:dyDescent="0.25"/>
  <cols>
    <col min="2" max="2" width="100.85546875" customWidth="1"/>
    <col min="3" max="6" width="10.28515625" customWidth="1"/>
    <col min="7" max="7" width="16.42578125" customWidth="1"/>
  </cols>
  <sheetData>
    <row r="2" spans="1:9" ht="15.75" x14ac:dyDescent="0.25">
      <c r="A2" s="52"/>
      <c r="B2" s="55" t="s">
        <v>229</v>
      </c>
      <c r="C2" s="10"/>
      <c r="D2" s="10"/>
      <c r="E2" s="10"/>
      <c r="F2" s="10"/>
    </row>
    <row r="3" spans="1:9" ht="15.75" thickBot="1" x14ac:dyDescent="0.3"/>
    <row r="4" spans="1:9" x14ac:dyDescent="0.25">
      <c r="B4" s="88" t="s">
        <v>208</v>
      </c>
      <c r="C4" s="90" t="s">
        <v>248</v>
      </c>
      <c r="D4" s="91"/>
      <c r="E4" s="92" t="s">
        <v>249</v>
      </c>
      <c r="F4" s="91"/>
      <c r="G4" s="93" t="s">
        <v>253</v>
      </c>
    </row>
    <row r="5" spans="1:9" ht="45.75" thickBot="1" x14ac:dyDescent="0.3">
      <c r="B5" s="89"/>
      <c r="C5" s="68" t="s">
        <v>209</v>
      </c>
      <c r="D5" s="73" t="s">
        <v>210</v>
      </c>
      <c r="E5" s="76" t="s">
        <v>209</v>
      </c>
      <c r="F5" s="69" t="s">
        <v>210</v>
      </c>
      <c r="G5" s="94"/>
    </row>
    <row r="6" spans="1:9" x14ac:dyDescent="0.25">
      <c r="B6" s="53" t="s">
        <v>245</v>
      </c>
      <c r="C6" s="66" t="s">
        <v>222</v>
      </c>
      <c r="D6" s="74" t="s">
        <v>223</v>
      </c>
      <c r="E6" s="77" t="s">
        <v>211</v>
      </c>
      <c r="F6" s="65" t="s">
        <v>254</v>
      </c>
      <c r="G6" s="67" t="s">
        <v>255</v>
      </c>
      <c r="H6" s="1"/>
      <c r="I6" s="1"/>
    </row>
    <row r="7" spans="1:9" x14ac:dyDescent="0.25">
      <c r="B7" s="53" t="s">
        <v>246</v>
      </c>
      <c r="C7" s="66" t="s">
        <v>224</v>
      </c>
      <c r="D7" s="74" t="s">
        <v>225</v>
      </c>
      <c r="E7" s="77" t="s">
        <v>212</v>
      </c>
      <c r="F7" s="65" t="s">
        <v>214</v>
      </c>
      <c r="G7" s="67" t="s">
        <v>213</v>
      </c>
    </row>
    <row r="8" spans="1:9" x14ac:dyDescent="0.25">
      <c r="B8" s="53" t="s">
        <v>251</v>
      </c>
      <c r="C8" s="66" t="s">
        <v>129</v>
      </c>
      <c r="D8" s="74" t="s">
        <v>129</v>
      </c>
      <c r="E8" s="77" t="s">
        <v>215</v>
      </c>
      <c r="F8" s="65" t="s">
        <v>217</v>
      </c>
      <c r="G8" s="67" t="s">
        <v>216</v>
      </c>
    </row>
    <row r="9" spans="1:9" x14ac:dyDescent="0.25">
      <c r="B9" s="53" t="s">
        <v>252</v>
      </c>
      <c r="C9" s="66" t="s">
        <v>226</v>
      </c>
      <c r="D9" s="74" t="s">
        <v>227</v>
      </c>
      <c r="E9" s="77" t="s">
        <v>218</v>
      </c>
      <c r="F9" s="65" t="s">
        <v>220</v>
      </c>
      <c r="G9" s="67" t="s">
        <v>219</v>
      </c>
    </row>
    <row r="10" spans="1:9" ht="15.75" thickBot="1" x14ac:dyDescent="0.3">
      <c r="B10" s="54" t="s">
        <v>247</v>
      </c>
      <c r="C10" s="70" t="s">
        <v>228</v>
      </c>
      <c r="D10" s="75"/>
      <c r="E10" s="78" t="s">
        <v>221</v>
      </c>
      <c r="F10" s="71"/>
      <c r="G10" s="72"/>
    </row>
    <row r="12" spans="1:9" x14ac:dyDescent="0.25">
      <c r="B12" s="95" t="s">
        <v>250</v>
      </c>
      <c r="C12" s="95"/>
      <c r="D12" s="95"/>
      <c r="E12" s="95"/>
      <c r="F12" s="95"/>
      <c r="G12" s="95"/>
    </row>
    <row r="13" spans="1:9" x14ac:dyDescent="0.25">
      <c r="B13" s="95"/>
      <c r="C13" s="95"/>
      <c r="D13" s="95"/>
      <c r="E13" s="95"/>
      <c r="F13" s="95"/>
      <c r="G13" s="95"/>
    </row>
  </sheetData>
  <mergeCells count="5">
    <mergeCell ref="B4:B5"/>
    <mergeCell ref="C4:D4"/>
    <mergeCell ref="E4:F4"/>
    <mergeCell ref="G4:G5"/>
    <mergeCell ref="B12:G13"/>
  </mergeCells>
  <pageMargins left="0.7" right="0.7" top="0.75" bottom="0.75" header="0.3" footer="0.3"/>
  <pageSetup paperSize="9" orientation="portrait" r:id="rId1"/>
  <headerFooter>
    <oddFooter>&amp;L&amp;1#&amp;"Calibri"&amp;10&amp;KA80000Interne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1AA5-EEE8-4C48-884B-1507C10B4FAE}">
  <dimension ref="B2:E10"/>
  <sheetViews>
    <sheetView workbookViewId="0">
      <selection activeCell="I12" sqref="I12"/>
    </sheetView>
  </sheetViews>
  <sheetFormatPr baseColWidth="10" defaultRowHeight="15" x14ac:dyDescent="0.25"/>
  <cols>
    <col min="2" max="2" width="12.85546875" customWidth="1"/>
    <col min="3" max="3" width="13.5703125" bestFit="1" customWidth="1"/>
    <col min="4" max="5" width="21.7109375" customWidth="1"/>
  </cols>
  <sheetData>
    <row r="2" spans="2:5" ht="15.75" thickBot="1" x14ac:dyDescent="0.3">
      <c r="B2" s="21" t="s">
        <v>244</v>
      </c>
    </row>
    <row r="3" spans="2:5" ht="39" thickBot="1" x14ac:dyDescent="0.3">
      <c r="B3" s="56"/>
      <c r="C3" s="57"/>
      <c r="D3" s="58" t="s">
        <v>230</v>
      </c>
      <c r="E3" s="58" t="s">
        <v>231</v>
      </c>
    </row>
    <row r="4" spans="2:5" ht="15.75" thickBot="1" x14ac:dyDescent="0.3">
      <c r="B4" s="96" t="s">
        <v>84</v>
      </c>
      <c r="C4" s="97"/>
      <c r="D4" s="59" t="s">
        <v>232</v>
      </c>
      <c r="E4" s="60" t="s">
        <v>233</v>
      </c>
    </row>
    <row r="5" spans="2:5" x14ac:dyDescent="0.25">
      <c r="B5" s="98" t="s">
        <v>3</v>
      </c>
      <c r="C5" s="61" t="s">
        <v>15</v>
      </c>
      <c r="D5" s="62" t="s">
        <v>234</v>
      </c>
      <c r="E5" s="63" t="s">
        <v>235</v>
      </c>
    </row>
    <row r="6" spans="2:5" x14ac:dyDescent="0.25">
      <c r="B6" s="99"/>
      <c r="C6" s="61" t="s">
        <v>16</v>
      </c>
      <c r="D6" s="62" t="s">
        <v>236</v>
      </c>
      <c r="E6" s="63">
        <v>990</v>
      </c>
    </row>
    <row r="7" spans="2:5" x14ac:dyDescent="0.25">
      <c r="B7" s="99"/>
      <c r="C7" s="61" t="s">
        <v>17</v>
      </c>
      <c r="D7" s="62" t="s">
        <v>237</v>
      </c>
      <c r="E7" s="63" t="s">
        <v>238</v>
      </c>
    </row>
    <row r="8" spans="2:5" ht="15.75" thickBot="1" x14ac:dyDescent="0.3">
      <c r="B8" s="100"/>
      <c r="C8" s="64" t="s">
        <v>79</v>
      </c>
      <c r="D8" s="60" t="s">
        <v>239</v>
      </c>
      <c r="E8" s="59" t="s">
        <v>240</v>
      </c>
    </row>
    <row r="9" spans="2:5" x14ac:dyDescent="0.25">
      <c r="B9" s="98" t="s">
        <v>241</v>
      </c>
      <c r="C9" s="61" t="s">
        <v>20</v>
      </c>
      <c r="D9" s="62" t="s">
        <v>242</v>
      </c>
      <c r="E9" s="63">
        <v>990</v>
      </c>
    </row>
    <row r="10" spans="2:5" ht="15.75" thickBot="1" x14ac:dyDescent="0.3">
      <c r="B10" s="100"/>
      <c r="C10" s="64" t="s">
        <v>21</v>
      </c>
      <c r="D10" s="60" t="s">
        <v>243</v>
      </c>
      <c r="E10" s="59" t="s">
        <v>235</v>
      </c>
    </row>
  </sheetData>
  <mergeCells count="3">
    <mergeCell ref="B4:C4"/>
    <mergeCell ref="B5:B8"/>
    <mergeCell ref="B9:B10"/>
  </mergeCells>
  <pageMargins left="0.7" right="0.7" top="0.75" bottom="0.75" header="0.3" footer="0.3"/>
  <pageSetup paperSize="9" orientation="portrait" r:id="rId1"/>
  <headerFooter>
    <oddFooter>&amp;L&amp;1#&amp;"Calibri"&amp;10&amp;KA80000Interne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AC1E6-8420-4F9C-A650-F0590045525E}">
  <dimension ref="A1:I26"/>
  <sheetViews>
    <sheetView workbookViewId="0">
      <selection activeCell="G18" sqref="G18"/>
    </sheetView>
  </sheetViews>
  <sheetFormatPr baseColWidth="10" defaultRowHeight="15" x14ac:dyDescent="0.25"/>
  <cols>
    <col min="1" max="1" width="16.140625" customWidth="1"/>
  </cols>
  <sheetData>
    <row r="1" spans="1:9" x14ac:dyDescent="0.25">
      <c r="A1" s="24"/>
      <c r="B1" s="25"/>
      <c r="C1" s="25"/>
      <c r="D1" s="25"/>
      <c r="E1" s="25"/>
      <c r="F1" s="25"/>
      <c r="I1" s="21" t="s">
        <v>191</v>
      </c>
    </row>
    <row r="2" spans="1:9" ht="90" x14ac:dyDescent="0.25">
      <c r="A2" s="31" t="s">
        <v>81</v>
      </c>
      <c r="B2" s="31" t="s">
        <v>170</v>
      </c>
      <c r="C2" s="31" t="s">
        <v>189</v>
      </c>
      <c r="D2" s="31" t="s">
        <v>162</v>
      </c>
      <c r="E2" s="31" t="s">
        <v>163</v>
      </c>
      <c r="F2" s="31" t="s">
        <v>171</v>
      </c>
    </row>
    <row r="3" spans="1:9" x14ac:dyDescent="0.25">
      <c r="A3" s="25" t="s">
        <v>35</v>
      </c>
      <c r="B3" s="25">
        <v>1.1243719999999999</v>
      </c>
      <c r="C3" s="25">
        <v>2.8529239999999998</v>
      </c>
      <c r="D3" s="26">
        <v>7.0744043189141567E-3</v>
      </c>
      <c r="E3" s="26">
        <v>1.662334156214072E-3</v>
      </c>
      <c r="F3" s="27">
        <v>3.881891</v>
      </c>
    </row>
    <row r="4" spans="1:9" x14ac:dyDescent="0.25">
      <c r="A4" s="25" t="s">
        <v>27</v>
      </c>
      <c r="B4" s="25">
        <v>1.206636</v>
      </c>
      <c r="C4" s="25">
        <v>1.3917139999999999</v>
      </c>
      <c r="D4" s="26">
        <v>1.247560952142706E-2</v>
      </c>
      <c r="E4" s="26">
        <v>4.0040225474369494E-3</v>
      </c>
      <c r="F4" s="27">
        <v>2.26722</v>
      </c>
    </row>
    <row r="5" spans="1:9" x14ac:dyDescent="0.25">
      <c r="A5" s="25" t="s">
        <v>36</v>
      </c>
      <c r="B5" s="25">
        <v>1.4002330000000001</v>
      </c>
      <c r="C5" s="25">
        <v>0.98990699999999998</v>
      </c>
      <c r="D5" s="26">
        <v>1.800438468039529E-2</v>
      </c>
      <c r="E5" s="26">
        <v>6.907613499252209E-3</v>
      </c>
      <c r="F5" s="27">
        <v>2.0761149999999997</v>
      </c>
    </row>
    <row r="6" spans="1:9" x14ac:dyDescent="0.25">
      <c r="A6" s="25" t="s">
        <v>28</v>
      </c>
      <c r="B6" s="25">
        <v>1.907772</v>
      </c>
      <c r="C6" s="25">
        <v>0.641795</v>
      </c>
      <c r="D6" s="26">
        <v>2.1626809571978302E-2</v>
      </c>
      <c r="E6" s="26">
        <v>1.0971909434160178E-2</v>
      </c>
      <c r="F6" s="27">
        <v>2.2117390000000001</v>
      </c>
    </row>
    <row r="7" spans="1:9" x14ac:dyDescent="0.25">
      <c r="A7" s="25" t="s">
        <v>29</v>
      </c>
      <c r="B7" s="25">
        <v>2.5835569999999999</v>
      </c>
      <c r="C7" s="25">
        <v>0.424373</v>
      </c>
      <c r="D7" s="26">
        <v>2.2299056161546312E-2</v>
      </c>
      <c r="E7" s="26">
        <v>1.4432871993763271E-2</v>
      </c>
      <c r="F7" s="27">
        <v>3.0657100000000002</v>
      </c>
    </row>
    <row r="8" spans="1:9" x14ac:dyDescent="0.25">
      <c r="A8" s="25" t="s">
        <v>30</v>
      </c>
      <c r="B8" s="25">
        <v>2.2358340000000001</v>
      </c>
      <c r="C8" s="25">
        <v>0.22624900000000001</v>
      </c>
      <c r="D8" s="26">
        <v>2.393379914487042E-2</v>
      </c>
      <c r="E8" s="26">
        <v>1.7089947288169247E-2</v>
      </c>
      <c r="F8" s="27">
        <v>2.6692299999999998</v>
      </c>
    </row>
    <row r="9" spans="1:9" x14ac:dyDescent="0.25">
      <c r="A9" s="25" t="s">
        <v>31</v>
      </c>
      <c r="B9" s="25">
        <v>1.6301950000000001</v>
      </c>
      <c r="C9" s="25">
        <v>0.11088099999999999</v>
      </c>
      <c r="D9" s="26">
        <v>2.6537612373038283E-2</v>
      </c>
      <c r="E9" s="26">
        <v>1.9583115699588573E-2</v>
      </c>
      <c r="F9" s="27">
        <v>1.912617</v>
      </c>
    </row>
    <row r="10" spans="1:9" x14ac:dyDescent="0.25">
      <c r="A10" s="25" t="s">
        <v>32</v>
      </c>
      <c r="B10" s="25">
        <v>1.132325</v>
      </c>
      <c r="C10" s="25">
        <v>5.9511000000000001E-2</v>
      </c>
      <c r="D10" s="26">
        <v>2.8639007380210028E-2</v>
      </c>
      <c r="E10" s="26">
        <v>2.2042341507317115E-2</v>
      </c>
      <c r="F10" s="27">
        <v>1.3022210000000001</v>
      </c>
    </row>
    <row r="11" spans="1:9" x14ac:dyDescent="0.25">
      <c r="A11" s="25" t="s">
        <v>33</v>
      </c>
      <c r="B11" s="25">
        <v>0.80252199999999996</v>
      </c>
      <c r="C11" s="25">
        <v>3.3925999999999998E-2</v>
      </c>
      <c r="D11" s="26">
        <v>3.0658211867324689E-2</v>
      </c>
      <c r="E11" s="26">
        <v>2.4650669963135471E-2</v>
      </c>
      <c r="F11" s="27">
        <v>0.90602000000000005</v>
      </c>
    </row>
    <row r="12" spans="1:9" x14ac:dyDescent="0.25">
      <c r="A12" s="25" t="s">
        <v>34</v>
      </c>
      <c r="B12" s="25">
        <v>0.58089900000000005</v>
      </c>
      <c r="C12" s="25">
        <v>2.0723999999999999E-2</v>
      </c>
      <c r="D12" s="26">
        <v>3.2462189776654153E-2</v>
      </c>
      <c r="E12" s="26">
        <v>2.6609481931068654E-2</v>
      </c>
      <c r="F12" s="27">
        <v>0.64585999999999999</v>
      </c>
    </row>
    <row r="13" spans="1:9" x14ac:dyDescent="0.25">
      <c r="A13" s="25" t="s">
        <v>37</v>
      </c>
      <c r="B13" s="25">
        <v>0.42307899999999998</v>
      </c>
      <c r="C13" s="25">
        <v>1.3572000000000001E-2</v>
      </c>
      <c r="D13" s="26">
        <v>3.3596625222431648E-2</v>
      </c>
      <c r="E13" s="26">
        <v>2.8395823188876266E-2</v>
      </c>
      <c r="F13" s="27">
        <v>0.46207500000000001</v>
      </c>
    </row>
    <row r="14" spans="1:9" x14ac:dyDescent="0.25">
      <c r="A14" s="25" t="s">
        <v>38</v>
      </c>
      <c r="B14" s="25">
        <v>0.31056699999999998</v>
      </c>
      <c r="C14" s="25">
        <v>9.3460000000000001E-3</v>
      </c>
      <c r="D14" s="26">
        <v>3.5422130391700245E-2</v>
      </c>
      <c r="E14" s="26">
        <v>2.9791663568635031E-2</v>
      </c>
      <c r="F14" s="27">
        <v>0.33623500000000001</v>
      </c>
    </row>
    <row r="15" spans="1:9" x14ac:dyDescent="0.25">
      <c r="A15" s="25" t="s">
        <v>39</v>
      </c>
      <c r="B15" s="25">
        <v>0.23985200000000001</v>
      </c>
      <c r="C15" s="25">
        <v>6.803E-3</v>
      </c>
      <c r="D15" s="26">
        <v>3.657740568810687E-2</v>
      </c>
      <c r="E15" s="26">
        <v>2.998391278543092E-2</v>
      </c>
      <c r="F15" s="27">
        <v>0.256104</v>
      </c>
    </row>
    <row r="16" spans="1:9" x14ac:dyDescent="0.25">
      <c r="A16" s="25" t="s">
        <v>40</v>
      </c>
      <c r="B16" s="25">
        <v>0.184917</v>
      </c>
      <c r="C16" s="25">
        <v>4.9969999999999997E-3</v>
      </c>
      <c r="D16" s="26">
        <v>3.6216392683003883E-2</v>
      </c>
      <c r="E16" s="26">
        <v>2.9987002537599804E-2</v>
      </c>
      <c r="F16" s="27">
        <v>0.193884</v>
      </c>
    </row>
    <row r="17" spans="1:6" x14ac:dyDescent="0.25">
      <c r="A17" s="25" t="s">
        <v>41</v>
      </c>
      <c r="B17" s="25">
        <v>0.86295900000000003</v>
      </c>
      <c r="C17" s="25">
        <v>2.5044E-2</v>
      </c>
      <c r="D17" s="26">
        <v>3.8952571106178696E-2</v>
      </c>
      <c r="E17" s="26">
        <v>3.0608041550998479E-2</v>
      </c>
      <c r="F17" s="27">
        <v>0.89335999999999993</v>
      </c>
    </row>
    <row r="26" spans="1:6" x14ac:dyDescent="0.25">
      <c r="A26" s="7"/>
    </row>
  </sheetData>
  <pageMargins left="0.7" right="0.7" top="0.75" bottom="0.75" header="0.3" footer="0.3"/>
  <pageSetup paperSize="9" orientation="portrait" r:id="rId1"/>
  <headerFooter>
    <oddFooter>&amp;L&amp;1#&amp;"Calibri"&amp;10&amp;KA80000Interne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46477-E7C7-4E29-B1F9-2723C5E4076A}">
  <dimension ref="A1:M32"/>
  <sheetViews>
    <sheetView topLeftCell="F1" workbookViewId="0">
      <selection activeCell="X9" sqref="X9"/>
    </sheetView>
  </sheetViews>
  <sheetFormatPr baseColWidth="10" defaultRowHeight="15" x14ac:dyDescent="0.25"/>
  <cols>
    <col min="6" max="6" width="19" bestFit="1" customWidth="1"/>
    <col min="10" max="10" width="11.42578125" customWidth="1"/>
  </cols>
  <sheetData>
    <row r="1" spans="1:13" x14ac:dyDescent="0.25">
      <c r="A1" s="7">
        <v>2020</v>
      </c>
      <c r="M1" s="21" t="s">
        <v>193</v>
      </c>
    </row>
    <row r="2" spans="1:13" ht="60" x14ac:dyDescent="0.25">
      <c r="A2" t="s">
        <v>86</v>
      </c>
      <c r="B2" t="s">
        <v>87</v>
      </c>
      <c r="C2" t="s">
        <v>26</v>
      </c>
      <c r="F2" s="31" t="s">
        <v>194</v>
      </c>
      <c r="G2" s="31" t="s">
        <v>173</v>
      </c>
      <c r="H2" s="31" t="s">
        <v>97</v>
      </c>
      <c r="I2" s="31" t="s">
        <v>172</v>
      </c>
      <c r="J2" s="31" t="s">
        <v>161</v>
      </c>
    </row>
    <row r="3" spans="1:13" x14ac:dyDescent="0.25">
      <c r="B3">
        <v>3466</v>
      </c>
      <c r="C3">
        <v>0</v>
      </c>
      <c r="F3" s="25" t="s">
        <v>152</v>
      </c>
      <c r="G3" s="28">
        <f t="shared" ref="G3:G11" si="0">B4/SUM($B$4:$B$12)</f>
        <v>4.4937191524851115E-2</v>
      </c>
      <c r="H3" s="29">
        <f t="shared" ref="H3:H11" si="1">C4</f>
        <v>5.5837330000000002E-4</v>
      </c>
      <c r="I3" s="28">
        <f t="shared" ref="I3:I11" si="2">B17/SUM($B$17:$B$25)</f>
        <v>5.869877202823854E-2</v>
      </c>
      <c r="J3" s="29">
        <f t="shared" ref="J3:J9" si="3">C17</f>
        <v>1.5796000000000001E-4</v>
      </c>
    </row>
    <row r="4" spans="1:13" x14ac:dyDescent="0.25">
      <c r="A4" t="s">
        <v>88</v>
      </c>
      <c r="B4">
        <v>1053059</v>
      </c>
      <c r="C4">
        <v>5.5837330000000002E-4</v>
      </c>
      <c r="F4" s="25" t="s">
        <v>153</v>
      </c>
      <c r="G4" s="28">
        <f t="shared" si="0"/>
        <v>0.10580805622799913</v>
      </c>
      <c r="H4" s="29">
        <f t="shared" si="1"/>
        <v>2.1774480999999998E-3</v>
      </c>
      <c r="I4" s="28">
        <f t="shared" si="2"/>
        <v>0.13613182894296214</v>
      </c>
      <c r="J4" s="29">
        <f t="shared" si="3"/>
        <v>1.4943020999999999E-3</v>
      </c>
    </row>
    <row r="5" spans="1:13" x14ac:dyDescent="0.25">
      <c r="A5" t="s">
        <v>89</v>
      </c>
      <c r="B5">
        <v>2479508</v>
      </c>
      <c r="C5">
        <v>2.1774480999999998E-3</v>
      </c>
      <c r="F5" s="25" t="s">
        <v>154</v>
      </c>
      <c r="G5" s="28">
        <f t="shared" si="0"/>
        <v>6.5612432933505771E-2</v>
      </c>
      <c r="H5" s="29">
        <f t="shared" si="1"/>
        <v>9.4929443999999998E-3</v>
      </c>
      <c r="I5" s="28">
        <f t="shared" si="2"/>
        <v>9.2994044087607794E-2</v>
      </c>
      <c r="J5" s="29">
        <f t="shared" si="3"/>
        <v>5.2294378999999998E-3</v>
      </c>
    </row>
    <row r="6" spans="1:13" x14ac:dyDescent="0.25">
      <c r="A6" t="s">
        <v>90</v>
      </c>
      <c r="B6">
        <v>1537563</v>
      </c>
      <c r="C6">
        <v>9.4929443999999998E-3</v>
      </c>
      <c r="F6" s="25" t="s">
        <v>156</v>
      </c>
      <c r="G6" s="28">
        <f t="shared" si="0"/>
        <v>6.8035491479289154E-2</v>
      </c>
      <c r="H6" s="29">
        <f t="shared" si="1"/>
        <v>1.39511837E-2</v>
      </c>
      <c r="I6" s="28">
        <f t="shared" si="2"/>
        <v>8.9123262122320052E-2</v>
      </c>
      <c r="J6" s="29">
        <f t="shared" si="3"/>
        <v>9.2393045999999996E-3</v>
      </c>
    </row>
    <row r="7" spans="1:13" x14ac:dyDescent="0.25">
      <c r="A7" t="s">
        <v>91</v>
      </c>
      <c r="B7">
        <v>1594345</v>
      </c>
      <c r="C7">
        <v>1.39511837E-2</v>
      </c>
      <c r="F7" s="25" t="s">
        <v>157</v>
      </c>
      <c r="G7" s="28">
        <f t="shared" si="0"/>
        <v>7.6571415257451148E-2</v>
      </c>
      <c r="H7" s="29">
        <f t="shared" si="1"/>
        <v>1.8278777699999998E-2</v>
      </c>
      <c r="I7" s="28">
        <f t="shared" si="2"/>
        <v>8.9158357304570418E-2</v>
      </c>
      <c r="J7" s="29">
        <f t="shared" si="3"/>
        <v>1.25698385E-2</v>
      </c>
    </row>
    <row r="8" spans="1:13" x14ac:dyDescent="0.25">
      <c r="A8" t="s">
        <v>92</v>
      </c>
      <c r="B8">
        <v>1794376</v>
      </c>
      <c r="C8">
        <v>1.8278777699999998E-2</v>
      </c>
      <c r="F8" s="25" t="s">
        <v>155</v>
      </c>
      <c r="G8" s="28">
        <f t="shared" si="0"/>
        <v>7.5725380268745202E-2</v>
      </c>
      <c r="H8" s="29">
        <f t="shared" si="1"/>
        <v>2.2051224299999998E-2</v>
      </c>
      <c r="I8" s="28">
        <f t="shared" si="2"/>
        <v>0.11090497866754512</v>
      </c>
      <c r="J8" s="29">
        <f t="shared" si="3"/>
        <v>1.7007872399999999E-2</v>
      </c>
    </row>
    <row r="9" spans="1:13" x14ac:dyDescent="0.25">
      <c r="A9" t="s">
        <v>93</v>
      </c>
      <c r="B9">
        <v>1774550</v>
      </c>
      <c r="C9">
        <v>2.2051224299999998E-2</v>
      </c>
      <c r="F9" s="25" t="s">
        <v>158</v>
      </c>
      <c r="G9" s="28">
        <f t="shared" si="0"/>
        <v>7.7748720780673602E-2</v>
      </c>
      <c r="H9" s="29">
        <f t="shared" si="1"/>
        <v>2.53649219E-2</v>
      </c>
      <c r="I9" s="28">
        <f t="shared" si="2"/>
        <v>0.41876918942823926</v>
      </c>
      <c r="J9" s="29">
        <f t="shared" si="3"/>
        <v>2.10937535E-2</v>
      </c>
    </row>
    <row r="10" spans="1:13" x14ac:dyDescent="0.25">
      <c r="A10" t="s">
        <v>94</v>
      </c>
      <c r="B10">
        <v>1821965</v>
      </c>
      <c r="C10">
        <v>2.53649219E-2</v>
      </c>
      <c r="F10" s="25" t="s">
        <v>159</v>
      </c>
      <c r="G10" s="28">
        <f t="shared" si="0"/>
        <v>0.10173624080444758</v>
      </c>
      <c r="H10" s="29">
        <f t="shared" si="1"/>
        <v>2.85559809E-2</v>
      </c>
      <c r="I10" s="28">
        <f t="shared" si="2"/>
        <v>1.0903769833489824E-3</v>
      </c>
      <c r="J10" s="29"/>
    </row>
    <row r="11" spans="1:13" x14ac:dyDescent="0.25">
      <c r="A11" t="s">
        <v>95</v>
      </c>
      <c r="B11">
        <v>2384089</v>
      </c>
      <c r="C11">
        <v>2.85559809E-2</v>
      </c>
      <c r="E11" t="s">
        <v>88</v>
      </c>
      <c r="F11" s="25" t="s">
        <v>160</v>
      </c>
      <c r="G11" s="28">
        <f t="shared" si="0"/>
        <v>0.38382507072303729</v>
      </c>
      <c r="H11" s="29">
        <f t="shared" si="1"/>
        <v>2.8648303600000001E-2</v>
      </c>
      <c r="I11" s="28">
        <f t="shared" si="2"/>
        <v>3.1291904351676949E-3</v>
      </c>
      <c r="J11" s="29"/>
    </row>
    <row r="12" spans="1:13" x14ac:dyDescent="0.25">
      <c r="A12" t="s">
        <v>96</v>
      </c>
      <c r="B12">
        <v>8994564</v>
      </c>
      <c r="C12">
        <v>2.8648303600000001E-2</v>
      </c>
      <c r="E12" t="s">
        <v>89</v>
      </c>
    </row>
    <row r="13" spans="1:13" x14ac:dyDescent="0.25">
      <c r="E13" t="s">
        <v>90</v>
      </c>
    </row>
    <row r="14" spans="1:13" x14ac:dyDescent="0.25">
      <c r="A14" s="7">
        <v>2019</v>
      </c>
      <c r="E14" t="s">
        <v>91</v>
      </c>
    </row>
    <row r="15" spans="1:13" x14ac:dyDescent="0.25">
      <c r="A15" t="s">
        <v>86</v>
      </c>
      <c r="B15" t="s">
        <v>87</v>
      </c>
      <c r="C15" t="s">
        <v>26</v>
      </c>
      <c r="E15" t="s">
        <v>92</v>
      </c>
    </row>
    <row r="16" spans="1:13" x14ac:dyDescent="0.25">
      <c r="B16">
        <v>190</v>
      </c>
      <c r="C16">
        <v>0</v>
      </c>
      <c r="E16" t="s">
        <v>93</v>
      </c>
    </row>
    <row r="17" spans="1:8" x14ac:dyDescent="0.25">
      <c r="A17" t="s">
        <v>88</v>
      </c>
      <c r="B17">
        <v>1354773</v>
      </c>
      <c r="C17">
        <v>1.5796000000000001E-4</v>
      </c>
      <c r="E17" t="s">
        <v>94</v>
      </c>
    </row>
    <row r="18" spans="1:8" x14ac:dyDescent="0.25">
      <c r="A18" t="s">
        <v>89</v>
      </c>
      <c r="B18">
        <v>3141935</v>
      </c>
      <c r="C18">
        <v>1.4943020999999999E-3</v>
      </c>
      <c r="E18" t="s">
        <v>95</v>
      </c>
    </row>
    <row r="19" spans="1:8" x14ac:dyDescent="0.25">
      <c r="A19" t="s">
        <v>90</v>
      </c>
      <c r="B19">
        <v>2146311</v>
      </c>
      <c r="C19">
        <v>5.2294378999999998E-3</v>
      </c>
      <c r="E19" t="s">
        <v>96</v>
      </c>
    </row>
    <row r="20" spans="1:8" x14ac:dyDescent="0.25">
      <c r="A20" t="s">
        <v>91</v>
      </c>
      <c r="B20">
        <v>2056973</v>
      </c>
      <c r="C20">
        <v>9.2393045999999996E-3</v>
      </c>
    </row>
    <row r="21" spans="1:8" x14ac:dyDescent="0.25">
      <c r="A21" t="s">
        <v>92</v>
      </c>
      <c r="B21">
        <v>2057783</v>
      </c>
      <c r="C21">
        <v>1.25698385E-2</v>
      </c>
    </row>
    <row r="22" spans="1:8" x14ac:dyDescent="0.25">
      <c r="A22" t="s">
        <v>93</v>
      </c>
      <c r="B22">
        <v>2559697</v>
      </c>
      <c r="C22">
        <v>1.7007872399999999E-2</v>
      </c>
    </row>
    <row r="23" spans="1:8" x14ac:dyDescent="0.25">
      <c r="A23" t="s">
        <v>94</v>
      </c>
      <c r="B23">
        <v>9665231</v>
      </c>
      <c r="C23">
        <v>2.10937535E-2</v>
      </c>
    </row>
    <row r="24" spans="1:8" x14ac:dyDescent="0.25">
      <c r="A24" t="s">
        <v>95</v>
      </c>
      <c r="B24">
        <v>25166</v>
      </c>
      <c r="C24">
        <v>5.2690137499999998E-2</v>
      </c>
      <c r="H24" s="19"/>
    </row>
    <row r="25" spans="1:8" x14ac:dyDescent="0.25">
      <c r="A25" t="s">
        <v>96</v>
      </c>
      <c r="B25">
        <v>72222</v>
      </c>
      <c r="C25">
        <v>5.4221705299999999E-2</v>
      </c>
      <c r="H25" s="19"/>
    </row>
    <row r="26" spans="1:8" x14ac:dyDescent="0.25">
      <c r="H26" s="19"/>
    </row>
    <row r="27" spans="1:8" x14ac:dyDescent="0.25">
      <c r="H27" s="19"/>
    </row>
    <row r="28" spans="1:8" x14ac:dyDescent="0.25">
      <c r="H28" s="19"/>
    </row>
    <row r="29" spans="1:8" x14ac:dyDescent="0.25">
      <c r="H29" s="19"/>
    </row>
    <row r="30" spans="1:8" x14ac:dyDescent="0.25">
      <c r="H30" s="19"/>
    </row>
    <row r="31" spans="1:8" x14ac:dyDescent="0.25">
      <c r="H31" s="19"/>
    </row>
    <row r="32" spans="1:8" x14ac:dyDescent="0.25">
      <c r="H32" s="19"/>
    </row>
  </sheetData>
  <pageMargins left="0.7" right="0.7" top="0.75" bottom="0.75" header="0.3" footer="0.3"/>
  <pageSetup paperSize="9" orientation="portrait"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F1DC0-64C1-4C21-A0F5-1CF85299305B}">
  <dimension ref="A1:G6"/>
  <sheetViews>
    <sheetView workbookViewId="0">
      <selection activeCell="G1" sqref="G1"/>
    </sheetView>
  </sheetViews>
  <sheetFormatPr baseColWidth="10" defaultRowHeight="15" x14ac:dyDescent="0.25"/>
  <cols>
    <col min="1" max="1" width="13.140625" customWidth="1"/>
    <col min="2" max="3" width="18.85546875" customWidth="1"/>
  </cols>
  <sheetData>
    <row r="1" spans="1:7" x14ac:dyDescent="0.25">
      <c r="E1" s="21" t="s">
        <v>196</v>
      </c>
    </row>
    <row r="2" spans="1:7" ht="45" x14ac:dyDescent="0.25">
      <c r="A2" s="30" t="s">
        <v>195</v>
      </c>
      <c r="B2" s="30" t="s">
        <v>174</v>
      </c>
      <c r="C2" s="30" t="s">
        <v>169</v>
      </c>
    </row>
    <row r="3" spans="1:7" x14ac:dyDescent="0.25">
      <c r="A3" t="s">
        <v>15</v>
      </c>
      <c r="B3" s="11">
        <v>1485.0897061999999</v>
      </c>
      <c r="C3" s="2">
        <v>41.653967145999999</v>
      </c>
      <c r="D3" s="6"/>
      <c r="F3" s="6"/>
      <c r="G3" s="2"/>
    </row>
    <row r="4" spans="1:7" x14ac:dyDescent="0.25">
      <c r="A4" t="s">
        <v>16</v>
      </c>
      <c r="B4" s="11">
        <v>527.36970362</v>
      </c>
      <c r="C4" s="2">
        <v>31.429786494999998</v>
      </c>
      <c r="D4" s="6"/>
      <c r="F4" s="6"/>
      <c r="G4" s="2"/>
    </row>
    <row r="5" spans="1:7" x14ac:dyDescent="0.25">
      <c r="A5" t="s">
        <v>17</v>
      </c>
      <c r="B5" s="11">
        <v>667.98048645999995</v>
      </c>
      <c r="C5" s="2">
        <v>33.606163184000003</v>
      </c>
      <c r="D5" s="6"/>
      <c r="F5" s="6"/>
      <c r="G5" s="2"/>
    </row>
    <row r="6" spans="1:7" x14ac:dyDescent="0.25">
      <c r="A6" t="s">
        <v>18</v>
      </c>
      <c r="B6" s="11">
        <v>1211.5041696000001</v>
      </c>
      <c r="C6" s="2">
        <v>38.996070736999997</v>
      </c>
      <c r="D6" s="6"/>
    </row>
  </sheetData>
  <pageMargins left="0.7" right="0.7" top="0.75" bottom="0.75" header="0.3" footer="0.3"/>
  <pageSetup paperSize="9" orientation="portrait" r:id="rId1"/>
  <headerFooter>
    <oddFooter>&amp;L&amp;1#&amp;"Calibri"&amp;10&amp;KA80000Interne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5EBD4-68F4-4B89-AA9A-BA7689590E1F}">
  <dimension ref="A1:I17"/>
  <sheetViews>
    <sheetView workbookViewId="0">
      <selection activeCell="R14" sqref="R14"/>
    </sheetView>
  </sheetViews>
  <sheetFormatPr baseColWidth="10" defaultRowHeight="15" x14ac:dyDescent="0.25"/>
  <cols>
    <col min="1" max="1" width="15.7109375" customWidth="1"/>
    <col min="2" max="5" width="14" customWidth="1"/>
    <col min="6" max="6" width="9.28515625" customWidth="1"/>
    <col min="7" max="7" width="10" customWidth="1"/>
  </cols>
  <sheetData>
    <row r="1" spans="1:9" x14ac:dyDescent="0.25">
      <c r="H1" s="21" t="s">
        <v>197</v>
      </c>
    </row>
    <row r="2" spans="1:9" ht="60" x14ac:dyDescent="0.25">
      <c r="A2" t="s">
        <v>81</v>
      </c>
      <c r="B2" s="31" t="s">
        <v>165</v>
      </c>
      <c r="C2" s="31" t="s">
        <v>166</v>
      </c>
      <c r="D2" s="31" t="s">
        <v>163</v>
      </c>
      <c r="E2" s="31" t="s">
        <v>162</v>
      </c>
    </row>
    <row r="3" spans="1:9" x14ac:dyDescent="0.25">
      <c r="A3" t="s">
        <v>35</v>
      </c>
      <c r="B3" s="32">
        <v>294.77664704</v>
      </c>
      <c r="C3" s="32">
        <v>454.99582168000001</v>
      </c>
      <c r="D3" s="29">
        <v>1.662334156214072E-3</v>
      </c>
      <c r="E3" s="29">
        <v>7.0744043189141567E-3</v>
      </c>
      <c r="F3" s="8"/>
      <c r="G3" s="8"/>
      <c r="H3" s="2"/>
      <c r="I3" s="9"/>
    </row>
    <row r="4" spans="1:9" x14ac:dyDescent="0.25">
      <c r="A4" t="s">
        <v>27</v>
      </c>
      <c r="B4" s="32">
        <v>489.53619940999999</v>
      </c>
      <c r="C4" s="32">
        <v>746.74780347000001</v>
      </c>
      <c r="D4" s="29">
        <v>4.0040225474369494E-3</v>
      </c>
      <c r="E4" s="29">
        <v>1.247560952142706E-2</v>
      </c>
      <c r="F4" s="8"/>
      <c r="G4" s="8"/>
      <c r="H4" s="2"/>
      <c r="I4" s="9"/>
    </row>
    <row r="5" spans="1:9" x14ac:dyDescent="0.25">
      <c r="A5" t="s">
        <v>36</v>
      </c>
      <c r="B5" s="32">
        <v>660.99012260999996</v>
      </c>
      <c r="C5" s="32">
        <v>1010.8821466000001</v>
      </c>
      <c r="D5" s="29">
        <v>6.907613499252209E-3</v>
      </c>
      <c r="E5" s="29">
        <v>1.800438468039529E-2</v>
      </c>
      <c r="F5" s="8"/>
      <c r="G5" s="8"/>
      <c r="H5" s="2"/>
      <c r="I5" s="9"/>
    </row>
    <row r="6" spans="1:9" x14ac:dyDescent="0.25">
      <c r="A6" t="s">
        <v>28</v>
      </c>
      <c r="B6" s="32">
        <v>839.54981115999999</v>
      </c>
      <c r="C6" s="32">
        <v>1255.9774887000001</v>
      </c>
      <c r="D6" s="29">
        <v>1.0971909434160178E-2</v>
      </c>
      <c r="E6" s="29">
        <v>2.1626809571978302E-2</v>
      </c>
      <c r="F6" s="8"/>
      <c r="G6" s="8"/>
      <c r="H6" s="2"/>
      <c r="I6" s="9"/>
    </row>
    <row r="7" spans="1:9" x14ac:dyDescent="0.25">
      <c r="A7" t="s">
        <v>29</v>
      </c>
      <c r="B7" s="32">
        <v>1071.0110399</v>
      </c>
      <c r="C7" s="32">
        <v>1500.0607622</v>
      </c>
      <c r="D7" s="29">
        <v>1.4432871993763271E-2</v>
      </c>
      <c r="E7" s="29">
        <v>2.2299056161546312E-2</v>
      </c>
      <c r="F7" s="8"/>
      <c r="G7" s="8"/>
      <c r="H7" s="2"/>
      <c r="I7" s="9"/>
    </row>
    <row r="8" spans="1:9" x14ac:dyDescent="0.25">
      <c r="A8" t="s">
        <v>30</v>
      </c>
      <c r="B8" s="32">
        <v>1210.7968840000001</v>
      </c>
      <c r="C8" s="32">
        <v>1647.6916902</v>
      </c>
      <c r="D8" s="29">
        <v>1.7089947288169247E-2</v>
      </c>
      <c r="E8" s="29">
        <v>2.393379914487042E-2</v>
      </c>
      <c r="F8" s="8"/>
      <c r="G8" s="8"/>
      <c r="H8" s="2"/>
      <c r="I8" s="9"/>
    </row>
    <row r="9" spans="1:9" x14ac:dyDescent="0.25">
      <c r="A9" t="s">
        <v>31</v>
      </c>
      <c r="B9" s="32">
        <v>1260.3549923999999</v>
      </c>
      <c r="C9" s="32">
        <v>1698.4318221000001</v>
      </c>
      <c r="D9" s="29">
        <v>1.9583115699588573E-2</v>
      </c>
      <c r="E9" s="29">
        <v>2.6537612373038283E-2</v>
      </c>
      <c r="F9" s="8"/>
      <c r="G9" s="8"/>
      <c r="H9" s="2"/>
      <c r="I9" s="9"/>
    </row>
    <row r="10" spans="1:9" x14ac:dyDescent="0.25">
      <c r="A10" t="s">
        <v>32</v>
      </c>
      <c r="B10" s="32">
        <v>1273.9555743999999</v>
      </c>
      <c r="C10" s="32">
        <v>1711.1535842000001</v>
      </c>
      <c r="D10" s="29">
        <v>2.2042341507317115E-2</v>
      </c>
      <c r="E10" s="29">
        <v>2.8639007380210028E-2</v>
      </c>
      <c r="F10" s="8"/>
      <c r="G10" s="8"/>
      <c r="H10" s="2"/>
      <c r="I10" s="9"/>
    </row>
    <row r="11" spans="1:9" x14ac:dyDescent="0.25">
      <c r="A11" t="s">
        <v>33</v>
      </c>
      <c r="B11" s="32">
        <v>1287.9741638</v>
      </c>
      <c r="C11" s="32">
        <v>1725.2117115000001</v>
      </c>
      <c r="D11" s="29">
        <v>2.4650669963135471E-2</v>
      </c>
      <c r="E11" s="29">
        <v>3.0658211867324689E-2</v>
      </c>
      <c r="F11" s="8"/>
      <c r="G11" s="8"/>
      <c r="H11" s="2"/>
      <c r="I11" s="9"/>
    </row>
    <row r="12" spans="1:9" x14ac:dyDescent="0.25">
      <c r="A12" t="s">
        <v>34</v>
      </c>
      <c r="B12" s="32">
        <v>1305.8410457</v>
      </c>
      <c r="C12" s="32">
        <v>1748.3404038000001</v>
      </c>
      <c r="D12" s="29">
        <v>2.6609481931068654E-2</v>
      </c>
      <c r="E12" s="29">
        <v>3.2462189776654153E-2</v>
      </c>
      <c r="F12" s="8"/>
      <c r="G12" s="8"/>
      <c r="H12" s="2"/>
      <c r="I12" s="9"/>
    </row>
    <row r="13" spans="1:9" x14ac:dyDescent="0.25">
      <c r="A13" t="s">
        <v>37</v>
      </c>
      <c r="B13" s="32">
        <v>1318.9138791</v>
      </c>
      <c r="C13" s="32">
        <v>1766.9664238</v>
      </c>
      <c r="D13" s="29">
        <v>2.8395823188876266E-2</v>
      </c>
      <c r="E13" s="29">
        <v>3.3596625222431648E-2</v>
      </c>
      <c r="F13" s="8"/>
      <c r="G13" s="8"/>
      <c r="H13" s="2"/>
      <c r="I13" s="9"/>
    </row>
    <row r="14" spans="1:9" x14ac:dyDescent="0.25">
      <c r="A14" t="s">
        <v>38</v>
      </c>
      <c r="B14" s="32">
        <v>1326.6681988</v>
      </c>
      <c r="C14" s="32">
        <v>1775.0387294</v>
      </c>
      <c r="D14" s="29">
        <v>2.9791663568635031E-2</v>
      </c>
      <c r="E14" s="29">
        <v>3.5422130391700245E-2</v>
      </c>
      <c r="F14" s="8"/>
      <c r="G14" s="8"/>
      <c r="H14" s="2"/>
      <c r="I14" s="9"/>
    </row>
    <row r="15" spans="1:9" x14ac:dyDescent="0.25">
      <c r="A15" t="s">
        <v>39</v>
      </c>
      <c r="B15" s="32">
        <v>1329.2551006000001</v>
      </c>
      <c r="C15" s="32">
        <v>1781.6798269000001</v>
      </c>
      <c r="D15" s="29">
        <v>2.998391278543092E-2</v>
      </c>
      <c r="E15" s="29">
        <v>3.657740568810687E-2</v>
      </c>
      <c r="F15" s="8"/>
      <c r="G15" s="8"/>
      <c r="H15" s="2"/>
      <c r="I15" s="9"/>
    </row>
    <row r="16" spans="1:9" x14ac:dyDescent="0.25">
      <c r="A16" t="s">
        <v>40</v>
      </c>
      <c r="B16" s="32">
        <v>1332.3178679</v>
      </c>
      <c r="C16" s="32">
        <v>1786.1025615999999</v>
      </c>
      <c r="D16" s="29">
        <v>2.9987002537599804E-2</v>
      </c>
      <c r="E16" s="29">
        <v>3.6216392683003883E-2</v>
      </c>
      <c r="F16" s="8"/>
      <c r="G16" s="8"/>
      <c r="H16" s="2"/>
      <c r="I16" s="9"/>
    </row>
    <row r="17" spans="1:9" x14ac:dyDescent="0.25">
      <c r="A17" t="s">
        <v>41</v>
      </c>
      <c r="B17" s="32">
        <v>1325.8829195999999</v>
      </c>
      <c r="C17" s="32">
        <v>1776.017261</v>
      </c>
      <c r="D17" s="29">
        <v>3.0608041550998479E-2</v>
      </c>
      <c r="E17" s="29">
        <v>3.8952571106178696E-2</v>
      </c>
      <c r="F17" s="8"/>
      <c r="G17" s="8"/>
      <c r="H17" s="2"/>
      <c r="I17" s="9"/>
    </row>
  </sheetData>
  <pageMargins left="0.7" right="0.7" top="0.75" bottom="0.75" header="0.3" footer="0.3"/>
  <pageSetup paperSize="9" orientation="portrait" r:id="rId1"/>
  <headerFooter>
    <oddFooter>&amp;L&amp;1#&amp;"Calibri"&amp;10&amp;KA80000Interne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C65E6-B342-4088-9034-0EAC169559C8}">
  <dimension ref="A1:I27"/>
  <sheetViews>
    <sheetView workbookViewId="0">
      <selection activeCell="G1" sqref="G1"/>
    </sheetView>
  </sheetViews>
  <sheetFormatPr baseColWidth="10" defaultRowHeight="15" x14ac:dyDescent="0.25"/>
  <cols>
    <col min="3" max="6" width="16.5703125" customWidth="1"/>
  </cols>
  <sheetData>
    <row r="1" spans="1:9" x14ac:dyDescent="0.25">
      <c r="I1" s="21" t="s">
        <v>201</v>
      </c>
    </row>
    <row r="2" spans="1:9" ht="60" x14ac:dyDescent="0.25">
      <c r="A2" s="31" t="s">
        <v>198</v>
      </c>
      <c r="B2" s="31" t="s">
        <v>199</v>
      </c>
      <c r="C2" s="31" t="s">
        <v>177</v>
      </c>
      <c r="D2" s="31" t="s">
        <v>176</v>
      </c>
      <c r="E2" s="31" t="s">
        <v>175</v>
      </c>
      <c r="F2" s="31" t="s">
        <v>53</v>
      </c>
    </row>
    <row r="3" spans="1:9" x14ac:dyDescent="0.25">
      <c r="A3" s="80">
        <v>2019</v>
      </c>
      <c r="B3" s="25" t="s">
        <v>42</v>
      </c>
      <c r="C3" s="26">
        <v>8.2916832181885068E-4</v>
      </c>
      <c r="D3" s="26">
        <v>4.9026593048613534E-4</v>
      </c>
      <c r="E3" s="26">
        <v>3.8939028394990182E-4</v>
      </c>
      <c r="F3" s="25">
        <v>18.475138999999999</v>
      </c>
    </row>
    <row r="4" spans="1:9" x14ac:dyDescent="0.25">
      <c r="A4" s="80"/>
      <c r="B4" s="25" t="s">
        <v>43</v>
      </c>
      <c r="C4" s="26">
        <v>9.883045868712948E-4</v>
      </c>
      <c r="D4" s="26">
        <v>5.6446938467548478E-4</v>
      </c>
      <c r="E4" s="26">
        <v>5.4239377788274288E-4</v>
      </c>
      <c r="F4" s="25">
        <v>18.576256999999998</v>
      </c>
    </row>
    <row r="5" spans="1:9" x14ac:dyDescent="0.25">
      <c r="A5" s="80"/>
      <c r="B5" s="25" t="s">
        <v>44</v>
      </c>
      <c r="C5" s="26">
        <v>1.3520373713381854E-3</v>
      </c>
      <c r="D5" s="26">
        <v>5.8061992551766846E-4</v>
      </c>
      <c r="E5" s="26">
        <v>6.7672635098853533E-4</v>
      </c>
      <c r="F5" s="25">
        <v>18.727293</v>
      </c>
    </row>
    <row r="6" spans="1:9" x14ac:dyDescent="0.25">
      <c r="A6" s="80"/>
      <c r="B6" s="25" t="s">
        <v>45</v>
      </c>
      <c r="C6" s="26">
        <v>1.2801863967481328E-3</v>
      </c>
      <c r="D6" s="26">
        <v>6.1176054128418223E-4</v>
      </c>
      <c r="E6" s="26">
        <v>6.4965810365900662E-4</v>
      </c>
      <c r="F6" s="25">
        <v>18.896467000000001</v>
      </c>
    </row>
    <row r="7" spans="1:9" x14ac:dyDescent="0.25">
      <c r="A7" s="80"/>
      <c r="B7" s="25" t="s">
        <v>46</v>
      </c>
      <c r="C7" s="26">
        <v>1.3509318880800293E-3</v>
      </c>
      <c r="D7" s="26">
        <v>5.8701651959402535E-4</v>
      </c>
      <c r="E7" s="26">
        <v>6.550860693227687E-4</v>
      </c>
      <c r="F7" s="25">
        <v>18.907689000000001</v>
      </c>
    </row>
    <row r="8" spans="1:9" x14ac:dyDescent="0.25">
      <c r="A8" s="80"/>
      <c r="B8" s="25" t="s">
        <v>47</v>
      </c>
      <c r="C8" s="26">
        <v>1.359093513605634E-3</v>
      </c>
      <c r="D8" s="26">
        <v>5.0794799759195026E-4</v>
      </c>
      <c r="E8" s="26">
        <v>7.5749302982006778E-4</v>
      </c>
      <c r="F8" s="25">
        <v>19.117153999999999</v>
      </c>
    </row>
    <row r="9" spans="1:9" x14ac:dyDescent="0.25">
      <c r="A9" s="80"/>
      <c r="B9" s="25" t="s">
        <v>48</v>
      </c>
      <c r="C9" s="26">
        <v>1.4559675125516835E-3</v>
      </c>
      <c r="D9" s="26">
        <v>5.1972168768981287E-4</v>
      </c>
      <c r="E9" s="26">
        <v>7.2320342736308942E-4</v>
      </c>
      <c r="F9" s="25">
        <v>19.444801999999999</v>
      </c>
    </row>
    <row r="10" spans="1:9" x14ac:dyDescent="0.25">
      <c r="A10" s="80"/>
      <c r="B10" s="25" t="s">
        <v>49</v>
      </c>
      <c r="C10" s="26">
        <v>8.3262990222211829E-4</v>
      </c>
      <c r="D10" s="26">
        <v>3.5569585467766827E-4</v>
      </c>
      <c r="E10" s="26">
        <v>4.4162680069404902E-4</v>
      </c>
      <c r="F10" s="25">
        <v>19.151365999999999</v>
      </c>
    </row>
    <row r="11" spans="1:9" x14ac:dyDescent="0.25">
      <c r="A11" s="80"/>
      <c r="B11" s="25" t="s">
        <v>50</v>
      </c>
      <c r="C11" s="26">
        <v>1.4902380041781308E-3</v>
      </c>
      <c r="D11" s="26">
        <v>5.469122525572455E-4</v>
      </c>
      <c r="E11" s="26">
        <v>6.9956333494669305E-4</v>
      </c>
      <c r="F11" s="25">
        <v>19.105672999999999</v>
      </c>
    </row>
    <row r="12" spans="1:9" x14ac:dyDescent="0.25">
      <c r="A12" s="80"/>
      <c r="B12" s="25" t="s">
        <v>85</v>
      </c>
      <c r="C12" s="26">
        <v>2.0112989188126183E-3</v>
      </c>
      <c r="D12" s="26">
        <v>7.620783176542006E-4</v>
      </c>
      <c r="E12" s="26">
        <v>9.4894476731900452E-4</v>
      </c>
      <c r="F12" s="25">
        <v>19.043415</v>
      </c>
    </row>
    <row r="13" spans="1:9" x14ac:dyDescent="0.25">
      <c r="A13" s="80"/>
      <c r="B13" s="25" t="s">
        <v>51</v>
      </c>
      <c r="C13" s="26">
        <v>1.6719925006582783E-3</v>
      </c>
      <c r="D13" s="26">
        <v>5.9767897347440951E-4</v>
      </c>
      <c r="E13" s="26">
        <v>9.1167041435807731E-4</v>
      </c>
      <c r="F13" s="25">
        <v>18.985133000000001</v>
      </c>
    </row>
    <row r="14" spans="1:9" x14ac:dyDescent="0.25">
      <c r="A14" s="80"/>
      <c r="B14" s="25" t="s">
        <v>52</v>
      </c>
      <c r="C14" s="26">
        <v>1.3611809988853022E-3</v>
      </c>
      <c r="D14" s="26">
        <v>5.2458144957591966E-4</v>
      </c>
      <c r="E14" s="26">
        <v>7.1679297491988034E-4</v>
      </c>
      <c r="F14" s="25">
        <v>19.011431999999999</v>
      </c>
    </row>
    <row r="15" spans="1:9" x14ac:dyDescent="0.25">
      <c r="A15" s="25"/>
      <c r="B15" s="25"/>
      <c r="C15" s="25"/>
      <c r="D15" s="25"/>
      <c r="E15" s="25"/>
      <c r="F15" s="25"/>
    </row>
    <row r="16" spans="1:9" x14ac:dyDescent="0.25">
      <c r="A16" s="80">
        <v>2020</v>
      </c>
      <c r="B16" s="25" t="s">
        <v>42</v>
      </c>
      <c r="C16" s="26">
        <v>1.4129080683621769E-3</v>
      </c>
      <c r="D16" s="26">
        <v>6.6192206405776442E-4</v>
      </c>
      <c r="E16" s="26">
        <v>8.0797440533414129E-4</v>
      </c>
      <c r="F16" s="25">
        <v>19.403244000000001</v>
      </c>
    </row>
    <row r="17" spans="1:6" x14ac:dyDescent="0.25">
      <c r="A17" s="80"/>
      <c r="B17" s="25" t="s">
        <v>43</v>
      </c>
      <c r="C17" s="26">
        <v>1.2159247353875861E-3</v>
      </c>
      <c r="D17" s="26">
        <v>4.9832380515246657E-4</v>
      </c>
      <c r="E17" s="26">
        <v>7.1981034158483657E-4</v>
      </c>
      <c r="F17" s="25">
        <v>19.491337999999999</v>
      </c>
    </row>
    <row r="18" spans="1:6" x14ac:dyDescent="0.25">
      <c r="A18" s="80"/>
      <c r="B18" s="25" t="s">
        <v>44</v>
      </c>
      <c r="C18" s="26">
        <v>9.1992153455684495E-4</v>
      </c>
      <c r="D18" s="26">
        <v>3.2723527183020824E-4</v>
      </c>
      <c r="E18" s="26">
        <v>5.5124180335481957E-4</v>
      </c>
      <c r="F18" s="25">
        <v>19.385349000000001</v>
      </c>
    </row>
    <row r="19" spans="1:6" x14ac:dyDescent="0.25">
      <c r="A19" s="80"/>
      <c r="B19" s="25" t="s">
        <v>45</v>
      </c>
      <c r="C19" s="26">
        <v>7.4903394762568915E-4</v>
      </c>
      <c r="D19" s="26">
        <v>1.8103657519924081E-4</v>
      </c>
      <c r="E19" s="26">
        <v>3.4725547810882004E-4</v>
      </c>
      <c r="F19" s="25">
        <v>18.220803</v>
      </c>
    </row>
    <row r="20" spans="1:6" x14ac:dyDescent="0.25">
      <c r="A20" s="80"/>
      <c r="B20" s="25" t="s">
        <v>46</v>
      </c>
      <c r="C20" s="26">
        <v>9.0938986805816856E-4</v>
      </c>
      <c r="D20" s="26">
        <v>2.3980844738533214E-4</v>
      </c>
      <c r="E20" s="26">
        <v>5.0782311528708871E-4</v>
      </c>
      <c r="F20" s="25">
        <v>18.555298000000001</v>
      </c>
    </row>
    <row r="21" spans="1:6" x14ac:dyDescent="0.25">
      <c r="A21" s="80"/>
      <c r="B21" s="25" t="s">
        <v>47</v>
      </c>
      <c r="C21" s="26">
        <v>1.5351393704457501E-3</v>
      </c>
      <c r="D21" s="26">
        <v>4.2888536098531987E-4</v>
      </c>
      <c r="E21" s="26">
        <v>9.5828771157570932E-4</v>
      </c>
      <c r="F21" s="25">
        <v>19.169595000000001</v>
      </c>
    </row>
    <row r="22" spans="1:6" x14ac:dyDescent="0.25">
      <c r="A22" s="80"/>
      <c r="B22" s="25" t="s">
        <v>48</v>
      </c>
      <c r="C22" s="26">
        <v>2.1675021524663082E-3</v>
      </c>
      <c r="D22" s="26">
        <v>8.7840587511625102E-4</v>
      </c>
      <c r="E22" s="26">
        <v>1.8949037572127032E-3</v>
      </c>
      <c r="F22" s="25">
        <v>19.653037000000001</v>
      </c>
    </row>
    <row r="23" spans="1:6" x14ac:dyDescent="0.25">
      <c r="A23" s="80"/>
      <c r="B23" s="25" t="s">
        <v>49</v>
      </c>
      <c r="C23" s="26">
        <v>1.6829727390651656E-3</v>
      </c>
      <c r="D23" s="26">
        <v>7.2538875125573144E-4</v>
      </c>
      <c r="E23" s="26">
        <v>1.5285617254949177E-3</v>
      </c>
      <c r="F23" s="25">
        <v>19.605784</v>
      </c>
    </row>
    <row r="24" spans="1:6" x14ac:dyDescent="0.25">
      <c r="A24" s="80"/>
      <c r="B24" s="25" t="s">
        <v>50</v>
      </c>
      <c r="C24" s="26">
        <v>3.2534042454707788E-3</v>
      </c>
      <c r="D24" s="26">
        <v>1.1406591062521779E-3</v>
      </c>
      <c r="E24" s="26">
        <v>2.4632716975030683E-3</v>
      </c>
      <c r="F24" s="25">
        <v>19.638199</v>
      </c>
    </row>
    <row r="25" spans="1:6" x14ac:dyDescent="0.25">
      <c r="A25" s="80"/>
      <c r="B25" s="25" t="s">
        <v>85</v>
      </c>
      <c r="C25" s="26">
        <v>3.3140676473566114E-3</v>
      </c>
      <c r="D25" s="26">
        <v>1.1247187837111915E-3</v>
      </c>
      <c r="E25" s="26">
        <v>2.5124940817507495E-3</v>
      </c>
      <c r="F25" s="25">
        <v>19.585598999999998</v>
      </c>
    </row>
    <row r="26" spans="1:6" x14ac:dyDescent="0.25">
      <c r="A26" s="80"/>
      <c r="B26" s="25" t="s">
        <v>51</v>
      </c>
      <c r="C26" s="26">
        <v>3.3559206324588939E-3</v>
      </c>
      <c r="D26" s="26">
        <v>1.1498607763591579E-3</v>
      </c>
      <c r="E26" s="26">
        <v>2.5000847486355469E-3</v>
      </c>
      <c r="F26" s="25">
        <v>19.285616999999998</v>
      </c>
    </row>
    <row r="27" spans="1:6" x14ac:dyDescent="0.25">
      <c r="A27" s="80"/>
      <c r="B27" s="25" t="s">
        <v>52</v>
      </c>
      <c r="C27" s="26">
        <v>2.856155775308903E-3</v>
      </c>
      <c r="D27" s="26">
        <v>1.0133094940576657E-3</v>
      </c>
      <c r="E27" s="26">
        <v>2.2313431296313527E-3</v>
      </c>
      <c r="F27" s="25">
        <v>19.095247000000001</v>
      </c>
    </row>
  </sheetData>
  <mergeCells count="2">
    <mergeCell ref="A3:A14"/>
    <mergeCell ref="A16:A27"/>
  </mergeCells>
  <pageMargins left="0.7" right="0.7" top="0.75" bottom="0.75" header="0.3" footer="0.3"/>
  <pageSetup paperSize="9" orientation="portrait" r:id="rId1"/>
  <headerFooter>
    <oddFooter>&amp;L&amp;1#&amp;"Calibri"&amp;10&amp;KA80000Interne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904B5-643B-4B3D-B8B7-D2D3895534C8}">
  <dimension ref="A1:H15"/>
  <sheetViews>
    <sheetView workbookViewId="0">
      <selection activeCell="H35" sqref="H35"/>
    </sheetView>
  </sheetViews>
  <sheetFormatPr baseColWidth="10" defaultRowHeight="15" x14ac:dyDescent="0.25"/>
  <sheetData>
    <row r="1" spans="1:8" x14ac:dyDescent="0.25">
      <c r="H1" s="21" t="s">
        <v>200</v>
      </c>
    </row>
    <row r="2" spans="1:8" ht="30" x14ac:dyDescent="0.25">
      <c r="A2" s="25"/>
      <c r="B2" s="31" t="s">
        <v>84</v>
      </c>
      <c r="C2" s="31" t="s">
        <v>167</v>
      </c>
      <c r="D2" s="31" t="s">
        <v>168</v>
      </c>
    </row>
    <row r="3" spans="1:8" x14ac:dyDescent="0.25">
      <c r="A3" s="25" t="s">
        <v>42</v>
      </c>
      <c r="B3" s="33">
        <v>0.78960767674130161</v>
      </c>
      <c r="C3" s="33">
        <v>0.47093451066961012</v>
      </c>
      <c r="D3" s="33">
        <v>1.2349869451697129</v>
      </c>
    </row>
    <row r="4" spans="1:8" x14ac:dyDescent="0.25">
      <c r="A4" s="25" t="s">
        <v>43</v>
      </c>
      <c r="B4" s="33">
        <v>0.29091998474862457</v>
      </c>
      <c r="C4" s="33">
        <v>-4.2473454091192964E-2</v>
      </c>
      <c r="D4" s="33">
        <v>0.42988929889298899</v>
      </c>
    </row>
    <row r="5" spans="1:8" x14ac:dyDescent="0.25">
      <c r="A5" s="25" t="s">
        <v>44</v>
      </c>
      <c r="B5" s="33">
        <v>-0.29569510268562404</v>
      </c>
      <c r="C5" s="33">
        <v>-0.42573099415204674</v>
      </c>
      <c r="D5" s="33">
        <v>-0.13985507246376816</v>
      </c>
    </row>
    <row r="6" spans="1:8" x14ac:dyDescent="0.25">
      <c r="A6" s="25" t="s">
        <v>45</v>
      </c>
      <c r="B6" s="33">
        <v>-0.4358232400479517</v>
      </c>
      <c r="C6" s="33">
        <v>-0.78695423461336134</v>
      </c>
      <c r="D6" s="33">
        <v>-0.5003684598378777</v>
      </c>
    </row>
    <row r="7" spans="1:8" x14ac:dyDescent="0.25">
      <c r="A7" s="25" t="s">
        <v>46</v>
      </c>
      <c r="B7" s="33">
        <v>-0.33938848216732564</v>
      </c>
      <c r="C7" s="33">
        <v>-0.68149755832881165</v>
      </c>
      <c r="D7" s="33">
        <v>-0.24981949458483754</v>
      </c>
    </row>
    <row r="8" spans="1:8" x14ac:dyDescent="0.25">
      <c r="A8" s="25" t="s">
        <v>47</v>
      </c>
      <c r="B8" s="33">
        <v>0.13263028250327147</v>
      </c>
      <c r="C8" s="33">
        <v>-0.2592592592592593</v>
      </c>
      <c r="D8" s="33">
        <v>0.26277372262773713</v>
      </c>
    </row>
    <row r="9" spans="1:8" x14ac:dyDescent="0.25">
      <c r="A9" s="25" t="s">
        <v>48</v>
      </c>
      <c r="B9" s="33">
        <v>0.50464483769559543</v>
      </c>
      <c r="C9" s="33">
        <v>0.55233160621761668</v>
      </c>
      <c r="D9" s="33">
        <v>1.6392638036809815</v>
      </c>
    </row>
    <row r="10" spans="1:8" x14ac:dyDescent="0.25">
      <c r="A10" s="25" t="s">
        <v>49</v>
      </c>
      <c r="B10" s="33">
        <v>1.0692336636146997</v>
      </c>
      <c r="C10" s="33">
        <v>0.98256735340729007</v>
      </c>
      <c r="D10" s="33">
        <v>2.5573604060913704</v>
      </c>
    </row>
    <row r="11" spans="1:8" x14ac:dyDescent="0.25">
      <c r="A11" s="25" t="s">
        <v>50</v>
      </c>
      <c r="B11" s="33">
        <v>1.2439940994661423</v>
      </c>
      <c r="C11" s="33">
        <v>1.0955686065136145</v>
      </c>
      <c r="D11" s="33">
        <v>2.638311279143037</v>
      </c>
    </row>
    <row r="12" spans="1:8" x14ac:dyDescent="0.25">
      <c r="A12" s="25" t="s">
        <v>85</v>
      </c>
      <c r="B12" s="33">
        <v>0.69463735575165786</v>
      </c>
      <c r="C12" s="33">
        <v>0.49727201870615745</v>
      </c>
      <c r="D12" s="33">
        <v>1.7410468319559227</v>
      </c>
    </row>
    <row r="13" spans="1:8" x14ac:dyDescent="0.25">
      <c r="A13" s="25" t="s">
        <v>51</v>
      </c>
      <c r="B13" s="33">
        <v>1.0389062155435842</v>
      </c>
      <c r="C13" s="33">
        <v>0.8680000000000001</v>
      </c>
      <c r="D13" s="33">
        <v>1.785646836638338</v>
      </c>
    </row>
    <row r="14" spans="1:8" x14ac:dyDescent="0.25">
      <c r="A14" s="25" t="s">
        <v>52</v>
      </c>
      <c r="B14" s="33">
        <v>1.1075430867918694</v>
      </c>
      <c r="C14" s="33">
        <v>0.87277777777777787</v>
      </c>
      <c r="D14" s="33">
        <v>2.136094674556213</v>
      </c>
    </row>
    <row r="15" spans="1:8" x14ac:dyDescent="0.25">
      <c r="A15" s="25"/>
      <c r="B15" s="25"/>
      <c r="C15" s="25"/>
      <c r="D15" s="25"/>
    </row>
  </sheetData>
  <pageMargins left="0.7" right="0.7" top="0.75" bottom="0.75" header="0.3" footer="0.3"/>
  <pageSetup paperSize="9" orientation="portrait" r:id="rId1"/>
  <headerFooter>
    <oddFooter>&amp;L&amp;1#&amp;"Calibri"&amp;10&amp;KA80000Interne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C2FE4-55BF-4E33-B960-0D623F523199}">
  <dimension ref="A1:V49"/>
  <sheetViews>
    <sheetView topLeftCell="E1" workbookViewId="0">
      <selection activeCell="U48" sqref="U48"/>
    </sheetView>
  </sheetViews>
  <sheetFormatPr baseColWidth="10" defaultRowHeight="15" x14ac:dyDescent="0.25"/>
  <cols>
    <col min="1" max="1" width="30.7109375" customWidth="1"/>
    <col min="5" max="5" width="13.7109375" style="25" customWidth="1"/>
    <col min="6" max="6" width="25.42578125" style="25" bestFit="1" customWidth="1"/>
    <col min="7" max="8" width="11.42578125" style="25"/>
    <col min="10" max="11" width="12.85546875" bestFit="1" customWidth="1"/>
  </cols>
  <sheetData>
    <row r="1" spans="1:11" x14ac:dyDescent="0.25">
      <c r="A1" s="7">
        <v>2019</v>
      </c>
      <c r="K1" s="21" t="s">
        <v>202</v>
      </c>
    </row>
    <row r="2" spans="1:11" x14ac:dyDescent="0.25">
      <c r="A2" t="s">
        <v>72</v>
      </c>
      <c r="B2" t="s">
        <v>73</v>
      </c>
      <c r="C2" t="s">
        <v>74</v>
      </c>
      <c r="D2" t="s">
        <v>75</v>
      </c>
      <c r="F2" s="24" t="s">
        <v>72</v>
      </c>
      <c r="G2" s="24">
        <v>2019</v>
      </c>
      <c r="H2" s="24">
        <v>2020</v>
      </c>
    </row>
    <row r="3" spans="1:11" x14ac:dyDescent="0.25">
      <c r="A3" t="s">
        <v>54</v>
      </c>
      <c r="B3" t="s">
        <v>55</v>
      </c>
      <c r="C3">
        <v>1.329</v>
      </c>
      <c r="D3">
        <v>1.319</v>
      </c>
      <c r="E3" s="81" t="s">
        <v>1</v>
      </c>
      <c r="F3" s="34" t="s">
        <v>107</v>
      </c>
      <c r="G3" s="24"/>
      <c r="H3" s="24"/>
    </row>
    <row r="4" spans="1:11" x14ac:dyDescent="0.25">
      <c r="A4" t="s">
        <v>56</v>
      </c>
      <c r="B4" t="s">
        <v>55</v>
      </c>
      <c r="C4">
        <v>1.153</v>
      </c>
      <c r="D4">
        <v>1.141</v>
      </c>
      <c r="E4" s="81"/>
      <c r="F4" s="25" t="s">
        <v>76</v>
      </c>
      <c r="G4" s="35">
        <v>1.306</v>
      </c>
      <c r="H4" s="35">
        <v>1.2629999999999999</v>
      </c>
    </row>
    <row r="5" spans="1:11" x14ac:dyDescent="0.25">
      <c r="A5" t="s">
        <v>57</v>
      </c>
      <c r="B5" t="s">
        <v>55</v>
      </c>
      <c r="C5">
        <v>0.63600000000000001</v>
      </c>
      <c r="D5">
        <v>0.628</v>
      </c>
      <c r="E5" s="81" t="s">
        <v>22</v>
      </c>
      <c r="F5" s="25" t="s">
        <v>108</v>
      </c>
      <c r="G5" s="35"/>
      <c r="H5" s="35"/>
    </row>
    <row r="6" spans="1:11" x14ac:dyDescent="0.25">
      <c r="A6" t="s">
        <v>58</v>
      </c>
      <c r="B6" t="s">
        <v>55</v>
      </c>
      <c r="C6">
        <v>0.55800000000000005</v>
      </c>
      <c r="D6">
        <v>0.40300000000000002</v>
      </c>
      <c r="E6" s="81"/>
      <c r="F6" s="25" t="s">
        <v>25</v>
      </c>
      <c r="G6" s="35">
        <v>1.151</v>
      </c>
      <c r="H6" s="35">
        <v>1.0129999999999999</v>
      </c>
    </row>
    <row r="7" spans="1:11" x14ac:dyDescent="0.25">
      <c r="A7" t="s">
        <v>99</v>
      </c>
      <c r="B7" t="s">
        <v>55</v>
      </c>
      <c r="C7">
        <v>0.497</v>
      </c>
      <c r="D7">
        <v>0.46600000000000003</v>
      </c>
      <c r="E7" s="81"/>
      <c r="F7" s="25" t="s">
        <v>80</v>
      </c>
      <c r="G7" s="35">
        <v>0.64100000000000001</v>
      </c>
      <c r="H7" s="35">
        <v>0.57499999999999996</v>
      </c>
    </row>
    <row r="8" spans="1:11" x14ac:dyDescent="0.25">
      <c r="A8" t="s">
        <v>59</v>
      </c>
      <c r="B8" t="s">
        <v>55</v>
      </c>
      <c r="C8">
        <v>0.90500000000000003</v>
      </c>
      <c r="D8">
        <v>0.89400000000000002</v>
      </c>
      <c r="E8" s="81" t="s">
        <v>2</v>
      </c>
      <c r="F8" s="25" t="s">
        <v>178</v>
      </c>
      <c r="G8" s="35"/>
      <c r="H8" s="36"/>
    </row>
    <row r="9" spans="1:11" x14ac:dyDescent="0.25">
      <c r="A9" t="s">
        <v>60</v>
      </c>
      <c r="B9" t="s">
        <v>55</v>
      </c>
      <c r="C9">
        <v>0.67400000000000004</v>
      </c>
      <c r="D9">
        <v>0.65700000000000003</v>
      </c>
      <c r="E9" s="81"/>
      <c r="F9" s="25" t="s">
        <v>77</v>
      </c>
      <c r="G9" s="35">
        <v>0.56000000000000005</v>
      </c>
      <c r="H9" s="35">
        <v>0.79600000000000004</v>
      </c>
    </row>
    <row r="10" spans="1:11" x14ac:dyDescent="0.25">
      <c r="A10" t="s">
        <v>61</v>
      </c>
      <c r="B10" t="s">
        <v>55</v>
      </c>
      <c r="C10">
        <v>0.88200000000000001</v>
      </c>
      <c r="D10">
        <v>0.871</v>
      </c>
      <c r="E10" s="81"/>
      <c r="F10" s="25" t="s">
        <v>179</v>
      </c>
      <c r="G10" s="35">
        <v>0.498</v>
      </c>
      <c r="H10" s="35">
        <v>1</v>
      </c>
    </row>
    <row r="11" spans="1:11" x14ac:dyDescent="0.25">
      <c r="A11" t="s">
        <v>62</v>
      </c>
      <c r="B11" t="s">
        <v>55</v>
      </c>
      <c r="C11">
        <v>1.02</v>
      </c>
      <c r="D11">
        <v>1.0089999999999999</v>
      </c>
      <c r="E11" s="81"/>
      <c r="F11" s="25" t="s">
        <v>78</v>
      </c>
      <c r="G11" s="35">
        <v>1.0329999999999999</v>
      </c>
      <c r="H11" s="35">
        <v>1.254</v>
      </c>
    </row>
    <row r="12" spans="1:11" x14ac:dyDescent="0.25">
      <c r="A12" t="s">
        <v>63</v>
      </c>
      <c r="B12" t="s">
        <v>55</v>
      </c>
      <c r="C12">
        <v>0.501</v>
      </c>
      <c r="D12">
        <v>0.48499999999999999</v>
      </c>
      <c r="E12" s="81"/>
      <c r="F12" s="25" t="s">
        <v>12</v>
      </c>
      <c r="G12" s="35">
        <v>0.92100000000000004</v>
      </c>
      <c r="H12" s="35">
        <v>1.4810000000000001</v>
      </c>
    </row>
    <row r="13" spans="1:11" x14ac:dyDescent="0.25">
      <c r="A13" t="s">
        <v>64</v>
      </c>
      <c r="B13" t="s">
        <v>55</v>
      </c>
      <c r="C13">
        <v>0.58299999999999996</v>
      </c>
      <c r="D13">
        <v>0.57199999999999995</v>
      </c>
      <c r="E13" s="81"/>
      <c r="F13" s="25" t="s">
        <v>13</v>
      </c>
      <c r="G13" s="35">
        <v>0.90500000000000003</v>
      </c>
      <c r="H13" s="35">
        <v>1.2110000000000001</v>
      </c>
    </row>
    <row r="14" spans="1:11" x14ac:dyDescent="0.25">
      <c r="A14" t="s">
        <v>65</v>
      </c>
      <c r="B14" t="s">
        <v>55</v>
      </c>
      <c r="C14">
        <v>1.5349999999999999</v>
      </c>
      <c r="D14">
        <v>1.504</v>
      </c>
      <c r="E14" s="81"/>
      <c r="F14" s="25" t="s">
        <v>14</v>
      </c>
      <c r="G14" s="35">
        <v>0.67700000000000005</v>
      </c>
      <c r="H14" s="35">
        <v>1.1599999999999999</v>
      </c>
    </row>
    <row r="15" spans="1:11" x14ac:dyDescent="0.25">
      <c r="A15" t="s">
        <v>66</v>
      </c>
      <c r="B15" t="s">
        <v>55</v>
      </c>
      <c r="C15">
        <v>1.8009999999999999</v>
      </c>
      <c r="D15">
        <v>1.7609999999999999</v>
      </c>
      <c r="E15" s="81" t="s">
        <v>3</v>
      </c>
      <c r="F15" s="25" t="s">
        <v>109</v>
      </c>
      <c r="G15" s="35"/>
      <c r="H15" s="35"/>
    </row>
    <row r="16" spans="1:11" x14ac:dyDescent="0.25">
      <c r="A16" t="s">
        <v>67</v>
      </c>
      <c r="B16" t="s">
        <v>55</v>
      </c>
      <c r="C16">
        <v>2.14</v>
      </c>
      <c r="D16">
        <v>2.0920000000000001</v>
      </c>
      <c r="E16" s="81"/>
      <c r="F16" s="25" t="s">
        <v>16</v>
      </c>
      <c r="G16" s="35">
        <v>0.61099999999999999</v>
      </c>
      <c r="H16" s="35">
        <v>0.59099999999999997</v>
      </c>
    </row>
    <row r="17" spans="1:22" x14ac:dyDescent="0.25">
      <c r="A17" t="s">
        <v>68</v>
      </c>
      <c r="B17" t="s">
        <v>55</v>
      </c>
      <c r="C17">
        <v>2.5619999999999998</v>
      </c>
      <c r="D17">
        <v>2.5019999999999998</v>
      </c>
      <c r="E17" s="81"/>
      <c r="F17" s="25" t="s">
        <v>17</v>
      </c>
      <c r="G17" s="35">
        <v>1.4950000000000001</v>
      </c>
      <c r="H17" s="35">
        <v>0.58699999999999997</v>
      </c>
      <c r="V17" s="5">
        <f>0.61-1</f>
        <v>-0.39</v>
      </c>
    </row>
    <row r="18" spans="1:22" x14ac:dyDescent="0.25">
      <c r="A18" t="s">
        <v>69</v>
      </c>
      <c r="B18" t="s">
        <v>55</v>
      </c>
      <c r="C18">
        <v>3.4609999999999999</v>
      </c>
      <c r="D18">
        <v>3.3780000000000001</v>
      </c>
      <c r="E18" s="81"/>
      <c r="F18" s="25" t="s">
        <v>79</v>
      </c>
      <c r="G18" s="35">
        <v>0.50600000000000001</v>
      </c>
      <c r="H18" s="35">
        <v>0.65900000000000003</v>
      </c>
    </row>
    <row r="19" spans="1:22" x14ac:dyDescent="0.25">
      <c r="A19" t="s">
        <v>70</v>
      </c>
      <c r="B19" t="s">
        <v>55</v>
      </c>
      <c r="C19">
        <v>1.5880000000000001</v>
      </c>
      <c r="D19">
        <v>1.5509999999999999</v>
      </c>
      <c r="E19" s="82" t="s">
        <v>81</v>
      </c>
      <c r="F19" s="25" t="s">
        <v>110</v>
      </c>
      <c r="G19" s="35"/>
      <c r="H19" s="35"/>
    </row>
    <row r="20" spans="1:22" x14ac:dyDescent="0.25">
      <c r="A20" t="s">
        <v>71</v>
      </c>
      <c r="B20" t="s">
        <v>55</v>
      </c>
      <c r="C20">
        <v>3.22</v>
      </c>
      <c r="D20">
        <v>3.14</v>
      </c>
      <c r="E20" s="82"/>
      <c r="F20" s="25" t="s">
        <v>103</v>
      </c>
      <c r="G20" s="35">
        <v>1.571</v>
      </c>
      <c r="H20" s="35">
        <v>1.018</v>
      </c>
    </row>
    <row r="21" spans="1:22" x14ac:dyDescent="0.25">
      <c r="A21" t="s">
        <v>98</v>
      </c>
      <c r="B21" t="s">
        <v>55</v>
      </c>
      <c r="C21">
        <v>1.49</v>
      </c>
      <c r="D21">
        <v>1.4810000000000001</v>
      </c>
      <c r="E21" s="82"/>
      <c r="F21" s="25" t="s">
        <v>104</v>
      </c>
      <c r="G21" s="35">
        <v>1.92</v>
      </c>
      <c r="H21" s="35">
        <v>0.95</v>
      </c>
    </row>
    <row r="22" spans="1:22" x14ac:dyDescent="0.25">
      <c r="A22" t="s">
        <v>100</v>
      </c>
      <c r="B22" t="s">
        <v>55</v>
      </c>
      <c r="C22">
        <v>0.97199999999999998</v>
      </c>
      <c r="D22">
        <v>0.96099999999999997</v>
      </c>
      <c r="E22" s="82"/>
      <c r="F22" s="25" t="s">
        <v>105</v>
      </c>
      <c r="G22" s="35">
        <v>2.3730000000000002</v>
      </c>
      <c r="H22" s="35">
        <v>1.1379999999999999</v>
      </c>
    </row>
    <row r="23" spans="1:22" x14ac:dyDescent="0.25">
      <c r="A23" t="s">
        <v>101</v>
      </c>
      <c r="B23" t="s">
        <v>55</v>
      </c>
      <c r="C23">
        <v>0.97899999999999998</v>
      </c>
      <c r="D23">
        <v>0.96799999999999997</v>
      </c>
      <c r="E23" s="82"/>
      <c r="F23" s="25" t="s">
        <v>106</v>
      </c>
      <c r="G23" s="35">
        <v>3.2530000000000001</v>
      </c>
      <c r="H23" s="35">
        <v>1.615</v>
      </c>
    </row>
    <row r="24" spans="1:22" x14ac:dyDescent="0.25">
      <c r="A24" t="s">
        <v>102</v>
      </c>
      <c r="B24" t="s">
        <v>55</v>
      </c>
      <c r="C24">
        <v>0.98</v>
      </c>
      <c r="D24">
        <v>0.96799999999999997</v>
      </c>
      <c r="E24" s="81" t="s">
        <v>82</v>
      </c>
      <c r="F24" s="25" t="s">
        <v>111</v>
      </c>
      <c r="G24" s="35"/>
      <c r="H24" s="35"/>
    </row>
    <row r="25" spans="1:22" x14ac:dyDescent="0.25">
      <c r="E25" s="81"/>
      <c r="F25" s="25" t="s">
        <v>113</v>
      </c>
      <c r="G25" s="35">
        <v>1.4610000000000001</v>
      </c>
      <c r="H25" s="35">
        <v>1.345</v>
      </c>
      <c r="I25" t="s">
        <v>164</v>
      </c>
    </row>
    <row r="26" spans="1:22" x14ac:dyDescent="0.25">
      <c r="A26" s="7">
        <v>2020</v>
      </c>
      <c r="E26" s="81"/>
      <c r="F26" s="37" t="s">
        <v>114</v>
      </c>
      <c r="G26" s="35">
        <v>2.9369999999999998</v>
      </c>
      <c r="H26" s="35">
        <v>1.3520000000000001</v>
      </c>
    </row>
    <row r="27" spans="1:22" x14ac:dyDescent="0.25">
      <c r="A27" t="s">
        <v>72</v>
      </c>
      <c r="B27" t="s">
        <v>73</v>
      </c>
      <c r="C27" t="s">
        <v>74</v>
      </c>
      <c r="D27" t="s">
        <v>75</v>
      </c>
      <c r="E27" s="81" t="s">
        <v>188</v>
      </c>
      <c r="F27" s="37" t="s">
        <v>183</v>
      </c>
      <c r="G27" s="35"/>
      <c r="H27" s="35"/>
    </row>
    <row r="28" spans="1:22" x14ac:dyDescent="0.25">
      <c r="A28" t="s">
        <v>54</v>
      </c>
      <c r="B28" t="s">
        <v>55</v>
      </c>
      <c r="C28">
        <v>1.288</v>
      </c>
      <c r="D28">
        <v>1.28</v>
      </c>
      <c r="E28" s="81"/>
      <c r="F28" s="37" t="s">
        <v>184</v>
      </c>
      <c r="G28" s="35">
        <v>4.0750000000000002</v>
      </c>
      <c r="H28" s="35">
        <v>4.1989999999999998</v>
      </c>
    </row>
    <row r="29" spans="1:22" x14ac:dyDescent="0.25">
      <c r="A29" t="s">
        <v>56</v>
      </c>
      <c r="B29" t="s">
        <v>55</v>
      </c>
      <c r="C29">
        <v>1.0149999999999999</v>
      </c>
      <c r="D29">
        <v>1.0069999999999999</v>
      </c>
      <c r="E29" s="81"/>
      <c r="F29" s="37" t="s">
        <v>185</v>
      </c>
      <c r="G29" s="35">
        <v>6.3710000000000004</v>
      </c>
      <c r="H29" s="35">
        <v>5.75</v>
      </c>
    </row>
    <row r="30" spans="1:22" x14ac:dyDescent="0.25">
      <c r="A30" t="s">
        <v>57</v>
      </c>
      <c r="B30" t="s">
        <v>55</v>
      </c>
      <c r="C30">
        <v>0.56699999999999995</v>
      </c>
      <c r="D30">
        <v>0.56100000000000005</v>
      </c>
      <c r="E30" s="81"/>
      <c r="F30" s="38" t="s">
        <v>186</v>
      </c>
      <c r="G30" s="39">
        <v>7.0449999999999999</v>
      </c>
      <c r="H30" s="39">
        <v>6.016</v>
      </c>
    </row>
    <row r="31" spans="1:22" x14ac:dyDescent="0.25">
      <c r="A31" t="s">
        <v>58</v>
      </c>
      <c r="B31" t="s">
        <v>55</v>
      </c>
      <c r="C31">
        <v>0.78500000000000003</v>
      </c>
      <c r="D31">
        <v>0.65500000000000003</v>
      </c>
      <c r="E31" s="81"/>
      <c r="F31" s="40" t="s">
        <v>187</v>
      </c>
      <c r="G31" s="35">
        <v>6.77</v>
      </c>
      <c r="H31" s="35">
        <v>5.8319999999999999</v>
      </c>
    </row>
    <row r="32" spans="1:22" x14ac:dyDescent="0.25">
      <c r="A32" t="s">
        <v>99</v>
      </c>
      <c r="B32" t="s">
        <v>55</v>
      </c>
      <c r="C32">
        <v>1.002</v>
      </c>
      <c r="D32">
        <v>0.95899999999999996</v>
      </c>
      <c r="E32" s="81" t="s">
        <v>83</v>
      </c>
      <c r="F32" s="25" t="s">
        <v>112</v>
      </c>
      <c r="G32" s="35"/>
      <c r="H32" s="35"/>
    </row>
    <row r="33" spans="1:11" x14ac:dyDescent="0.25">
      <c r="A33" t="s">
        <v>59</v>
      </c>
      <c r="B33" t="s">
        <v>55</v>
      </c>
      <c r="C33">
        <v>1.4370000000000001</v>
      </c>
      <c r="D33">
        <v>1.4219999999999999</v>
      </c>
      <c r="E33" s="81"/>
      <c r="F33" s="25" t="s">
        <v>180</v>
      </c>
      <c r="G33" s="35">
        <v>0.97399999999999998</v>
      </c>
      <c r="H33" s="35">
        <v>1.117</v>
      </c>
    </row>
    <row r="34" spans="1:11" x14ac:dyDescent="0.25">
      <c r="A34" t="s">
        <v>60</v>
      </c>
      <c r="B34" t="s">
        <v>55</v>
      </c>
      <c r="C34">
        <v>1.1419999999999999</v>
      </c>
      <c r="D34">
        <v>1.1220000000000001</v>
      </c>
      <c r="E34" s="81"/>
      <c r="F34" s="25" t="s">
        <v>181</v>
      </c>
      <c r="G34" s="35">
        <v>0.97899999999999998</v>
      </c>
      <c r="H34" s="35">
        <v>1.4079999999999999</v>
      </c>
    </row>
    <row r="35" spans="1:11" x14ac:dyDescent="0.25">
      <c r="A35" t="s">
        <v>61</v>
      </c>
      <c r="B35" t="s">
        <v>55</v>
      </c>
      <c r="C35">
        <v>1.163</v>
      </c>
      <c r="D35">
        <v>1.149</v>
      </c>
      <c r="E35" s="81"/>
      <c r="F35" s="25" t="s">
        <v>182</v>
      </c>
      <c r="G35" s="35">
        <v>0.98</v>
      </c>
      <c r="H35" s="35">
        <v>1.3680000000000001</v>
      </c>
    </row>
    <row r="36" spans="1:11" x14ac:dyDescent="0.25">
      <c r="A36" t="s">
        <v>62</v>
      </c>
      <c r="B36" t="s">
        <v>55</v>
      </c>
      <c r="C36">
        <v>1.2230000000000001</v>
      </c>
      <c r="D36">
        <v>1.2110000000000001</v>
      </c>
      <c r="I36" s="1"/>
    </row>
    <row r="37" spans="1:11" x14ac:dyDescent="0.25">
      <c r="A37" t="s">
        <v>63</v>
      </c>
      <c r="B37" t="s">
        <v>55</v>
      </c>
      <c r="C37">
        <v>0.63600000000000001</v>
      </c>
      <c r="D37">
        <v>0.622</v>
      </c>
    </row>
    <row r="38" spans="1:11" x14ac:dyDescent="0.25">
      <c r="A38" t="s">
        <v>64</v>
      </c>
      <c r="B38" t="s">
        <v>55</v>
      </c>
      <c r="C38">
        <v>0.55100000000000005</v>
      </c>
      <c r="D38">
        <v>0.54400000000000004</v>
      </c>
    </row>
    <row r="39" spans="1:11" x14ac:dyDescent="0.25">
      <c r="A39" t="s">
        <v>65</v>
      </c>
      <c r="B39" t="s">
        <v>55</v>
      </c>
      <c r="C39">
        <v>0.6</v>
      </c>
      <c r="D39">
        <v>0.58699999999999997</v>
      </c>
    </row>
    <row r="40" spans="1:11" x14ac:dyDescent="0.25">
      <c r="A40" t="s">
        <v>66</v>
      </c>
      <c r="B40" t="s">
        <v>55</v>
      </c>
      <c r="C40">
        <v>1.115</v>
      </c>
      <c r="D40">
        <v>1.1020000000000001</v>
      </c>
    </row>
    <row r="41" spans="1:11" x14ac:dyDescent="0.25">
      <c r="A41" t="s">
        <v>67</v>
      </c>
      <c r="B41" t="s">
        <v>55</v>
      </c>
      <c r="C41">
        <v>0.99199999999999999</v>
      </c>
      <c r="D41">
        <v>0.97899999999999998</v>
      </c>
    </row>
    <row r="42" spans="1:11" x14ac:dyDescent="0.25">
      <c r="A42" t="s">
        <v>68</v>
      </c>
      <c r="B42" t="s">
        <v>55</v>
      </c>
      <c r="C42">
        <v>1.143</v>
      </c>
      <c r="D42">
        <v>1.127</v>
      </c>
      <c r="J42" s="11"/>
      <c r="K42" s="20"/>
    </row>
    <row r="43" spans="1:11" x14ac:dyDescent="0.25">
      <c r="A43" t="s">
        <v>69</v>
      </c>
      <c r="B43" t="s">
        <v>55</v>
      </c>
      <c r="C43">
        <v>1.59</v>
      </c>
      <c r="D43">
        <v>1.5660000000000001</v>
      </c>
      <c r="J43" s="11"/>
      <c r="K43" s="20"/>
    </row>
    <row r="44" spans="1:11" x14ac:dyDescent="0.25">
      <c r="A44" t="s">
        <v>70</v>
      </c>
      <c r="B44" t="s">
        <v>55</v>
      </c>
      <c r="C44">
        <v>1.4810000000000001</v>
      </c>
      <c r="D44">
        <v>1.4590000000000001</v>
      </c>
      <c r="J44" s="11"/>
      <c r="K44" s="20"/>
    </row>
    <row r="45" spans="1:11" x14ac:dyDescent="0.25">
      <c r="A45" t="s">
        <v>71</v>
      </c>
      <c r="B45" t="s">
        <v>55</v>
      </c>
      <c r="C45">
        <v>1.474</v>
      </c>
      <c r="D45">
        <v>1.452</v>
      </c>
      <c r="J45" s="11"/>
      <c r="K45" s="20"/>
    </row>
    <row r="46" spans="1:11" x14ac:dyDescent="0.25">
      <c r="A46" t="s">
        <v>98</v>
      </c>
      <c r="B46" t="s">
        <v>55</v>
      </c>
      <c r="C46">
        <v>1.3320000000000001</v>
      </c>
      <c r="D46">
        <v>1.3280000000000001</v>
      </c>
      <c r="J46" s="11"/>
      <c r="K46" s="20"/>
    </row>
    <row r="47" spans="1:11" x14ac:dyDescent="0.25">
      <c r="A47" t="s">
        <v>100</v>
      </c>
      <c r="B47" t="s">
        <v>55</v>
      </c>
      <c r="C47">
        <v>1.1140000000000001</v>
      </c>
      <c r="D47">
        <v>1.1040000000000001</v>
      </c>
    </row>
    <row r="48" spans="1:11" x14ac:dyDescent="0.25">
      <c r="A48" t="s">
        <v>101</v>
      </c>
      <c r="B48" t="s">
        <v>55</v>
      </c>
      <c r="C48">
        <v>1.407</v>
      </c>
      <c r="D48">
        <v>1.395</v>
      </c>
    </row>
    <row r="49" spans="1:4" x14ac:dyDescent="0.25">
      <c r="A49" t="s">
        <v>102</v>
      </c>
      <c r="B49" t="s">
        <v>55</v>
      </c>
      <c r="C49">
        <v>1.3660000000000001</v>
      </c>
      <c r="D49">
        <v>1.353</v>
      </c>
    </row>
  </sheetData>
  <mergeCells count="8">
    <mergeCell ref="E32:E35"/>
    <mergeCell ref="E3:E4"/>
    <mergeCell ref="E5:E7"/>
    <mergeCell ref="E8:E14"/>
    <mergeCell ref="E15:E18"/>
    <mergeCell ref="E19:E23"/>
    <mergeCell ref="E24:E26"/>
    <mergeCell ref="E27:E31"/>
  </mergeCells>
  <pageMargins left="0.7" right="0.7" top="0.75" bottom="0.75" header="0.3" footer="0.3"/>
  <pageSetup paperSize="9" orientation="portrait" r:id="rId1"/>
  <headerFooter>
    <oddFooter>&amp;L&amp;1#&amp;"Calibri"&amp;10&amp;KA80000Interne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CBA8-F969-4D39-AEB5-8EA12EF19D8D}">
  <dimension ref="A1:O20"/>
  <sheetViews>
    <sheetView topLeftCell="G1" workbookViewId="0">
      <selection activeCell="G1" sqref="G1"/>
    </sheetView>
  </sheetViews>
  <sheetFormatPr baseColWidth="10" defaultRowHeight="15" x14ac:dyDescent="0.25"/>
  <cols>
    <col min="7" max="7" width="5.85546875" customWidth="1"/>
    <col min="8" max="8" width="10.28515625" customWidth="1"/>
    <col min="9" max="9" width="15.28515625" bestFit="1" customWidth="1"/>
    <col min="10" max="11" width="14.140625" customWidth="1"/>
  </cols>
  <sheetData>
    <row r="1" spans="1:15" x14ac:dyDescent="0.25">
      <c r="A1" s="7"/>
      <c r="B1" s="7">
        <v>2019</v>
      </c>
      <c r="C1" s="7">
        <v>2020</v>
      </c>
      <c r="D1" s="7">
        <v>2019</v>
      </c>
      <c r="E1" s="7">
        <v>2020</v>
      </c>
      <c r="F1" s="7"/>
      <c r="G1" s="7"/>
      <c r="H1" s="7"/>
      <c r="I1" s="7"/>
      <c r="J1" s="7">
        <v>2019</v>
      </c>
      <c r="K1" s="7">
        <v>2019</v>
      </c>
      <c r="L1" s="7"/>
      <c r="M1" s="7"/>
    </row>
    <row r="2" spans="1:15" x14ac:dyDescent="0.25">
      <c r="A2" s="7"/>
      <c r="B2" s="7"/>
      <c r="C2" s="7"/>
      <c r="D2" s="7"/>
      <c r="E2" s="7"/>
      <c r="F2" s="7"/>
      <c r="G2" s="7"/>
      <c r="H2" s="7"/>
      <c r="I2" s="7"/>
      <c r="J2" s="7"/>
      <c r="K2" s="7"/>
      <c r="L2" s="7"/>
      <c r="O2" s="21" t="s">
        <v>203</v>
      </c>
    </row>
    <row r="3" spans="1:15" ht="30" x14ac:dyDescent="0.25">
      <c r="A3" t="s">
        <v>115</v>
      </c>
      <c r="B3" t="s">
        <v>116</v>
      </c>
      <c r="C3" t="s">
        <v>116</v>
      </c>
      <c r="D3" t="s">
        <v>126</v>
      </c>
      <c r="E3" t="s">
        <v>126</v>
      </c>
      <c r="J3" s="30" t="s">
        <v>128</v>
      </c>
      <c r="K3" s="30" t="s">
        <v>127</v>
      </c>
    </row>
    <row r="4" spans="1:15" x14ac:dyDescent="0.25">
      <c r="A4" t="s">
        <v>0</v>
      </c>
      <c r="B4">
        <v>2358.6555696</v>
      </c>
      <c r="C4">
        <v>1392.1704413</v>
      </c>
      <c r="D4">
        <v>0.52316398929999997</v>
      </c>
      <c r="E4">
        <v>1.133393077</v>
      </c>
      <c r="G4" s="79">
        <v>2019</v>
      </c>
      <c r="I4" t="s">
        <v>0</v>
      </c>
      <c r="J4" s="11">
        <v>2360</v>
      </c>
      <c r="K4" s="13">
        <f>MROUND(D4*J4,10)</f>
        <v>1230</v>
      </c>
    </row>
    <row r="5" spans="1:15" x14ac:dyDescent="0.25">
      <c r="A5" t="s">
        <v>117</v>
      </c>
      <c r="B5">
        <v>1979.6111430000001</v>
      </c>
      <c r="C5">
        <v>1233.3613436000001</v>
      </c>
      <c r="D5">
        <v>0.5847327712</v>
      </c>
      <c r="E5">
        <v>1.2276994376000001</v>
      </c>
      <c r="G5" s="79"/>
      <c r="H5" s="83" t="s">
        <v>3</v>
      </c>
      <c r="I5" t="s">
        <v>15</v>
      </c>
      <c r="J5" s="11">
        <v>2430</v>
      </c>
      <c r="K5" s="13">
        <f>MROUND(D7*J5,10)</f>
        <v>1270</v>
      </c>
    </row>
    <row r="6" spans="1:15" x14ac:dyDescent="0.25">
      <c r="A6" t="s">
        <v>16</v>
      </c>
      <c r="B6">
        <v>2357.1444058000002</v>
      </c>
      <c r="C6">
        <v>937.75283503000003</v>
      </c>
      <c r="D6">
        <v>0.34492947550000003</v>
      </c>
      <c r="E6">
        <v>1.0436216008999999</v>
      </c>
      <c r="G6" s="79"/>
      <c r="H6" s="83"/>
      <c r="I6" t="s">
        <v>16</v>
      </c>
      <c r="J6" s="11">
        <v>2360</v>
      </c>
      <c r="K6" s="13">
        <f>MROUND(D6*J6,10)</f>
        <v>810</v>
      </c>
    </row>
    <row r="7" spans="1:15" x14ac:dyDescent="0.25">
      <c r="A7" t="s">
        <v>15</v>
      </c>
      <c r="B7">
        <v>2432.7180216000002</v>
      </c>
      <c r="C7">
        <v>1442.540066</v>
      </c>
      <c r="D7">
        <v>0.52311551789999999</v>
      </c>
      <c r="E7">
        <v>1.1345069924</v>
      </c>
      <c r="G7" s="79"/>
      <c r="H7" s="83"/>
      <c r="I7" t="s">
        <v>17</v>
      </c>
      <c r="J7" s="11">
        <v>890</v>
      </c>
      <c r="K7" s="13">
        <f>MROUND(D8*J7,10)</f>
        <v>830</v>
      </c>
    </row>
    <row r="8" spans="1:15" x14ac:dyDescent="0.25">
      <c r="A8" t="s">
        <v>118</v>
      </c>
      <c r="B8">
        <v>894.31064060000006</v>
      </c>
      <c r="C8">
        <v>870.63533759999996</v>
      </c>
      <c r="D8">
        <v>0.92981605720000005</v>
      </c>
      <c r="E8">
        <v>1.1886503229000001</v>
      </c>
      <c r="G8" s="79"/>
      <c r="H8" s="83" t="s">
        <v>19</v>
      </c>
      <c r="I8" t="s">
        <v>123</v>
      </c>
      <c r="J8" s="11">
        <v>2550</v>
      </c>
      <c r="K8" s="13">
        <f>MROUND(D10*J8,10)</f>
        <v>970</v>
      </c>
    </row>
    <row r="9" spans="1:15" x14ac:dyDescent="0.25">
      <c r="A9" t="s">
        <v>119</v>
      </c>
      <c r="B9">
        <v>2349.5179788999999</v>
      </c>
      <c r="C9">
        <v>1430.0358537</v>
      </c>
      <c r="D9">
        <v>0.53527941400000001</v>
      </c>
      <c r="E9">
        <v>1.1367401204000001</v>
      </c>
      <c r="G9" s="79"/>
      <c r="H9" s="83"/>
      <c r="I9" t="s">
        <v>124</v>
      </c>
      <c r="J9" s="11">
        <v>2350</v>
      </c>
      <c r="K9" s="13">
        <f>MROUND(D9*J9,10)</f>
        <v>1260</v>
      </c>
    </row>
    <row r="10" spans="1:15" x14ac:dyDescent="0.25">
      <c r="A10" t="s">
        <v>55</v>
      </c>
      <c r="B10">
        <v>2552.0187390999999</v>
      </c>
      <c r="C10">
        <v>1093.1854367000001</v>
      </c>
      <c r="D10">
        <v>0.38050183520000003</v>
      </c>
      <c r="E10">
        <v>1.1535734486</v>
      </c>
      <c r="G10" s="14" t="s">
        <v>129</v>
      </c>
      <c r="H10" s="3"/>
      <c r="J10" s="11"/>
      <c r="K10" s="13"/>
    </row>
    <row r="11" spans="1:15" x14ac:dyDescent="0.25">
      <c r="A11" t="s">
        <v>120</v>
      </c>
      <c r="B11">
        <v>2323.0359942</v>
      </c>
      <c r="C11">
        <v>1421.3186379000001</v>
      </c>
      <c r="D11">
        <v>0.4968607256</v>
      </c>
      <c r="E11">
        <v>1.0601982067</v>
      </c>
      <c r="G11" s="79">
        <v>2020</v>
      </c>
      <c r="I11" t="s">
        <v>0</v>
      </c>
      <c r="J11" s="11">
        <v>1390</v>
      </c>
      <c r="K11" s="13">
        <f>MROUND(J11*E4,10)</f>
        <v>1580</v>
      </c>
    </row>
    <row r="12" spans="1:15" x14ac:dyDescent="0.25">
      <c r="A12" t="s">
        <v>121</v>
      </c>
      <c r="B12">
        <v>2167.8398533</v>
      </c>
      <c r="C12">
        <v>1126.844625</v>
      </c>
      <c r="D12">
        <v>0.49701656750000001</v>
      </c>
      <c r="E12">
        <v>1.1462758379</v>
      </c>
      <c r="G12" s="79"/>
      <c r="H12" s="83" t="s">
        <v>3</v>
      </c>
      <c r="I12" t="s">
        <v>15</v>
      </c>
      <c r="J12" s="11">
        <v>1440</v>
      </c>
      <c r="K12" s="13">
        <f>MROUND(E7*J12,10)</f>
        <v>1630</v>
      </c>
    </row>
    <row r="13" spans="1:15" x14ac:dyDescent="0.25">
      <c r="G13" s="79"/>
      <c r="H13" s="83"/>
      <c r="I13" t="s">
        <v>16</v>
      </c>
      <c r="J13" s="11">
        <v>940</v>
      </c>
      <c r="K13" s="13">
        <f>MROUND(J13*E6,10)</f>
        <v>980</v>
      </c>
    </row>
    <row r="14" spans="1:15" x14ac:dyDescent="0.25">
      <c r="G14" s="79"/>
      <c r="H14" s="83"/>
      <c r="I14" t="s">
        <v>17</v>
      </c>
      <c r="J14" s="11">
        <v>870</v>
      </c>
      <c r="K14" s="13">
        <f>MROUND(E8*J14,10)</f>
        <v>1030</v>
      </c>
    </row>
    <row r="15" spans="1:15" x14ac:dyDescent="0.25">
      <c r="G15" s="79"/>
      <c r="H15" s="83" t="s">
        <v>19</v>
      </c>
      <c r="I15" t="s">
        <v>123</v>
      </c>
      <c r="J15" s="11">
        <v>1090</v>
      </c>
      <c r="K15" s="13">
        <f>MROUND(J15*E10,10)</f>
        <v>1260</v>
      </c>
    </row>
    <row r="16" spans="1:15" x14ac:dyDescent="0.25">
      <c r="G16" s="79"/>
      <c r="H16" s="83"/>
      <c r="I16" t="s">
        <v>124</v>
      </c>
      <c r="J16" s="11">
        <v>1430</v>
      </c>
      <c r="K16" s="13">
        <f>MROUND(J16*E9,10)</f>
        <v>1630</v>
      </c>
    </row>
    <row r="17" spans="7:11" x14ac:dyDescent="0.25">
      <c r="G17" s="14"/>
    </row>
    <row r="18" spans="7:11" x14ac:dyDescent="0.25">
      <c r="G18" s="14"/>
    </row>
    <row r="20" spans="7:11" x14ac:dyDescent="0.25">
      <c r="J20" s="13"/>
      <c r="K20" s="13"/>
    </row>
  </sheetData>
  <mergeCells count="6">
    <mergeCell ref="G11:G16"/>
    <mergeCell ref="H8:H9"/>
    <mergeCell ref="H15:H16"/>
    <mergeCell ref="H5:H7"/>
    <mergeCell ref="H12:H14"/>
    <mergeCell ref="G4:G9"/>
  </mergeCells>
  <pageMargins left="0.7" right="0.7" top="0.75" bottom="0.75" header="0.3" footer="0.3"/>
  <pageSetup paperSize="9" orientation="portrait" r:id="rId1"/>
  <headerFooter>
    <oddFooter>&amp;L&amp;1#&amp;"Calibri"&amp;10&amp;KA80000Interne</oddFooter>
  </headerFooter>
  <ignoredErrors>
    <ignoredError sqref="K12 K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Tableau A</vt:lpstr>
      <vt:lpstr>Tableau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LANGEVIN, Gabin</dc:creator>
  <cp:lastModifiedBy>LANGEVIN, Gabin</cp:lastModifiedBy>
  <dcterms:created xsi:type="dcterms:W3CDTF">2021-11-03T14:39:42Z</dcterms:created>
  <dcterms:modified xsi:type="dcterms:W3CDTF">2022-01-13T10:48:00Z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2022-01-13T10:48:00Z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96ba435f-2a0d-40bf-9f3c-0f60ead9f62e</vt:lpwstr>
  </property>
  <property fmtid="{D5CDD505-2E9C-101B-9397-08002B2CF9AE}" pid="8" name="MSIP_Label_1387ec98-8aff-418c-9455-dc857e1ea7dc_ContentBits">
    <vt:lpwstr>2</vt:lpwstr>
  </property>
</Properties>
</file>