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4.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U:\DDR\DDES\DDES-Etudes-Stats\06_Publications_événements\QRS_les brèves\n°28 chiffres clés 2022 hosp CNRACL et IRCANTEC\"/>
    </mc:Choice>
  </mc:AlternateContent>
  <xr:revisionPtr revIDLastSave="0" documentId="13_ncr:1_{88258901-0CC2-4354-B673-98A1DB1FB881}" xr6:coauthVersionLast="47" xr6:coauthVersionMax="47" xr10:uidLastSave="{00000000-0000-0000-0000-000000000000}"/>
  <bookViews>
    <workbookView xWindow="-120" yWindow="-120" windowWidth="29040" windowHeight="15720" tabRatio="806" activeTab="1" xr2:uid="{00000000-000D-0000-FFFF-FFFF00000000}"/>
  </bookViews>
  <sheets>
    <sheet name="Champs de l'étude" sheetId="19" r:id="rId1"/>
    <sheet name="Effectifs des personnels" sheetId="3" r:id="rId2"/>
    <sheet name="Evolution effectifs agents" sheetId="27" r:id="rId3"/>
    <sheet name="Pyramide des ages fonctionnaire" sheetId="24" r:id="rId4"/>
    <sheet name="Pyramide des ages salariés" sheetId="25" r:id="rId5"/>
    <sheet name="Cotisants par type d'employeurs" sheetId="10" r:id="rId6"/>
    <sheet name="Poids des actifs" sheetId="14" r:id="rId7"/>
    <sheet name="Effectif employeurs" sheetId="26" r:id="rId8"/>
    <sheet name="Types d'employeurs" sheetId="7" r:id="rId9"/>
    <sheet name="Evolution du nb d'employeurs" sheetId="12" r:id="rId10"/>
    <sheet name="Région des employeurs" sheetId="23" r:id="rId11"/>
    <sheet name="nb employeurs pour 100 000 hbts" sheetId="22" r:id="rId12"/>
  </sheets>
  <definedNames>
    <definedName name="_xlnm._FilterDatabase" localSheetId="5" hidden="1">'Cotisants par type d''employeurs'!$A$5:$C$11</definedName>
    <definedName name="a" localSheetId="7">#REF!</definedName>
    <definedName name="a" localSheetId="6">#REF!</definedName>
    <definedName name="a">#REF!</definedName>
    <definedName name="_xlnm.Database" localSheetId="6">#REF!</definedName>
    <definedName name="_xlnm.Database">#REF!</definedName>
    <definedName name="DDEF" localSheetId="6">#REF!</definedName>
    <definedName name="DDEF">#REF!</definedName>
    <definedName name="DDEF_P" localSheetId="6">#REF!</definedName>
    <definedName name="DDEF_P">#REF!</definedName>
    <definedName name="DDEH" localSheetId="6">#REF!</definedName>
    <definedName name="DDEH">#REF!</definedName>
    <definedName name="DDEH_P" localSheetId="6">#REF!</definedName>
    <definedName name="DDEH_P">#REF!</definedName>
    <definedName name="DDET" localSheetId="6">#REF!</definedName>
    <definedName name="DDET">#REF!</definedName>
    <definedName name="DDET_P" localSheetId="6">#REF!</definedName>
    <definedName name="DDET_P">#REF!</definedName>
    <definedName name="DDIF" localSheetId="6">#REF!</definedName>
    <definedName name="DDIF">#REF!</definedName>
    <definedName name="DDIF_P" localSheetId="6">#REF!</definedName>
    <definedName name="DDIF_P">#REF!</definedName>
    <definedName name="DDIH" localSheetId="6">#REF!</definedName>
    <definedName name="DDIH">#REF!</definedName>
    <definedName name="DDIH_P" localSheetId="6">#REF!</definedName>
    <definedName name="DDIH_P">#REF!</definedName>
    <definedName name="DDIT" localSheetId="6">#REF!</definedName>
    <definedName name="DDIT">#REF!</definedName>
    <definedName name="DDIT_P" localSheetId="6">#REF!</definedName>
    <definedName name="DDIT_P">#REF!</definedName>
    <definedName name="FTOT" localSheetId="6">#REF!</definedName>
    <definedName name="FTOT">#REF!</definedName>
    <definedName name="FTOT_P" localSheetId="6">#REF!</definedName>
    <definedName name="FTOT_P">#REF!</definedName>
    <definedName name="HTOT" localSheetId="6">#REF!</definedName>
    <definedName name="HTOT">#REF!</definedName>
    <definedName name="HTOT_P" localSheetId="6">#REF!</definedName>
    <definedName name="HTOT_P">#REF!</definedName>
    <definedName name="IDEF" localSheetId="6">#REF!</definedName>
    <definedName name="IDEF">#REF!</definedName>
    <definedName name="idef_p" localSheetId="6">#REF!</definedName>
    <definedName name="idef_p">#REF!</definedName>
    <definedName name="IDEH" localSheetId="6">#REF!</definedName>
    <definedName name="IDEH">#REF!</definedName>
    <definedName name="ideh_p" localSheetId="6">#REF!</definedName>
    <definedName name="ideh_p">#REF!</definedName>
    <definedName name="IDIF" localSheetId="6">#REF!</definedName>
    <definedName name="IDIF">#REF!</definedName>
    <definedName name="idif_p" localSheetId="6">#REF!</definedName>
    <definedName name="idif_p">#REF!</definedName>
    <definedName name="IDIH" localSheetId="6">#REF!</definedName>
    <definedName name="IDIH">#REF!</definedName>
    <definedName name="idih_p" localSheetId="6">#REF!</definedName>
    <definedName name="idih_p">#REF!</definedName>
    <definedName name="INVF" localSheetId="6">#REF!</definedName>
    <definedName name="INVF">#REF!</definedName>
    <definedName name="INVF_P" localSheetId="6">#REF!</definedName>
    <definedName name="INVF_P">#REF!</definedName>
    <definedName name="INVH" localSheetId="6">#REF!</definedName>
    <definedName name="INVH">#REF!</definedName>
    <definedName name="INVH_P" localSheetId="6">#REF!</definedName>
    <definedName name="INVH_P">#REF!</definedName>
    <definedName name="INVT" localSheetId="6">#REF!</definedName>
    <definedName name="INVT">#REF!</definedName>
    <definedName name="INVT_P" localSheetId="6">#REF!</definedName>
    <definedName name="INVT_P">#REF!</definedName>
    <definedName name="PENSTOT" localSheetId="6">#REF!</definedName>
    <definedName name="PENSTOT">#REF!</definedName>
    <definedName name="PENSTOT_P" localSheetId="6">#REF!</definedName>
    <definedName name="PENSTOT_P">#REF!</definedName>
    <definedName name="Table" localSheetId="6">#REF!</definedName>
    <definedName name="Table">#REF!</definedName>
    <definedName name="VDEF" localSheetId="6">#REF!</definedName>
    <definedName name="VDEF">#REF!</definedName>
    <definedName name="vdef_p" localSheetId="6">#REF!</definedName>
    <definedName name="vdef_p">#REF!</definedName>
    <definedName name="VDEH" localSheetId="6">#REF!</definedName>
    <definedName name="VDEH">#REF!</definedName>
    <definedName name="vdeh_p" localSheetId="6">#REF!</definedName>
    <definedName name="vdeh_p">#REF!</definedName>
    <definedName name="VDIF" localSheetId="6">#REF!</definedName>
    <definedName name="VDIF">#REF!</definedName>
    <definedName name="vdif_p" localSheetId="6">#REF!</definedName>
    <definedName name="vdif_p">#REF!</definedName>
    <definedName name="VDIH" localSheetId="6">#REF!</definedName>
    <definedName name="VDIH">#REF!</definedName>
    <definedName name="vdih_p" localSheetId="6">#REF!</definedName>
    <definedName name="vdih_p">#REF!</definedName>
    <definedName name="VIEF" localSheetId="6">#REF!</definedName>
    <definedName name="VIEF">#REF!</definedName>
    <definedName name="VIEF_P" localSheetId="6">#REF!</definedName>
    <definedName name="VIEF_P">#REF!</definedName>
    <definedName name="VIEH" localSheetId="6">#REF!</definedName>
    <definedName name="VIEH">#REF!</definedName>
    <definedName name="VIEH_P" localSheetId="6">#REF!</definedName>
    <definedName name="VIEH_P">#REF!</definedName>
    <definedName name="VIET" localSheetId="6">#REF!</definedName>
    <definedName name="VIET">#REF!</definedName>
    <definedName name="VIET_P" localSheetId="6">#REF!</definedName>
    <definedName name="VIET_P">#REF!</definedName>
    <definedName name="_xlnm.Print_Area" localSheetId="7">'Effectif employeurs'!#REF!</definedName>
    <definedName name="_xlnm.Print_Area" localSheetId="9">'Evolution du nb d''employeurs'!$A$1:$A$7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0" i="27" l="1"/>
  <c r="O10" i="27"/>
  <c r="N10" i="27"/>
  <c r="M10" i="27"/>
  <c r="L10" i="27"/>
  <c r="K10" i="27"/>
  <c r="J10" i="27"/>
  <c r="I10" i="27"/>
  <c r="H10" i="27"/>
  <c r="G10" i="27"/>
  <c r="F10" i="27"/>
  <c r="E10" i="27"/>
  <c r="D10" i="27"/>
  <c r="C10" i="27"/>
  <c r="P9" i="27"/>
  <c r="O9" i="27"/>
  <c r="N9" i="27"/>
  <c r="M9" i="27"/>
  <c r="L9" i="27"/>
  <c r="K9" i="27"/>
  <c r="J9" i="27"/>
  <c r="I9" i="27"/>
  <c r="H9" i="27"/>
  <c r="G9" i="27"/>
  <c r="F9" i="27"/>
  <c r="E9" i="27"/>
  <c r="D9" i="27"/>
  <c r="C9" i="27"/>
  <c r="G5" i="25"/>
  <c r="G6" i="25"/>
  <c r="G7" i="25"/>
  <c r="G8" i="25"/>
  <c r="G9" i="25"/>
  <c r="G10" i="25"/>
  <c r="G11" i="25"/>
  <c r="G12" i="25"/>
  <c r="G13" i="25"/>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4" i="25"/>
  <c r="F5" i="25"/>
  <c r="G5" i="24" l="1"/>
  <c r="G6" i="24"/>
  <c r="G7" i="24"/>
  <c r="G8" i="24"/>
  <c r="G9" i="24"/>
  <c r="G10" i="24"/>
  <c r="G11" i="24"/>
  <c r="G12" i="24"/>
  <c r="G13" i="24"/>
  <c r="G14" i="24"/>
  <c r="G15" i="24"/>
  <c r="G16" i="24"/>
  <c r="G17" i="24"/>
  <c r="G18" i="24"/>
  <c r="G19" i="24"/>
  <c r="G20" i="24"/>
  <c r="G21" i="24"/>
  <c r="G22" i="24"/>
  <c r="G23" i="24"/>
  <c r="G24" i="24"/>
  <c r="G25" i="24"/>
  <c r="G26" i="24"/>
  <c r="G27" i="24"/>
  <c r="G28" i="24"/>
  <c r="G29" i="24"/>
  <c r="G30" i="24"/>
  <c r="G31" i="24"/>
  <c r="G32" i="24"/>
  <c r="G33" i="24"/>
  <c r="G34" i="24"/>
  <c r="G35" i="24"/>
  <c r="G36" i="24"/>
  <c r="G37" i="24"/>
  <c r="G38" i="24"/>
  <c r="G39" i="24"/>
  <c r="G40" i="24"/>
  <c r="G41" i="24"/>
  <c r="G42" i="24"/>
  <c r="G43" i="24"/>
  <c r="G44" i="24"/>
  <c r="G45" i="24"/>
  <c r="G46" i="24"/>
  <c r="G47" i="24"/>
  <c r="G48" i="24"/>
  <c r="G49" i="24"/>
  <c r="G50" i="24"/>
  <c r="G51" i="24"/>
  <c r="G52" i="24"/>
  <c r="G53" i="24"/>
  <c r="G54" i="24"/>
  <c r="G55" i="24"/>
  <c r="G56" i="24"/>
  <c r="G57" i="24"/>
  <c r="G58" i="24"/>
  <c r="F5" i="24"/>
  <c r="F6" i="24"/>
  <c r="F7" i="24"/>
  <c r="F8" i="24"/>
  <c r="F9" i="24"/>
  <c r="F10" i="24"/>
  <c r="F11" i="24"/>
  <c r="F12" i="24"/>
  <c r="F13" i="24"/>
  <c r="F14" i="24"/>
  <c r="F15" i="24"/>
  <c r="F16" i="24"/>
  <c r="F17" i="24"/>
  <c r="F18" i="24"/>
  <c r="F19" i="24"/>
  <c r="F20" i="24"/>
  <c r="F21" i="24"/>
  <c r="F22" i="24"/>
  <c r="F23" i="24"/>
  <c r="F24" i="24"/>
  <c r="F25" i="24"/>
  <c r="F26" i="24"/>
  <c r="F27" i="24"/>
  <c r="F28" i="24"/>
  <c r="F29" i="24"/>
  <c r="F30" i="24"/>
  <c r="F31" i="24"/>
  <c r="F32" i="24"/>
  <c r="F33" i="24"/>
  <c r="F34" i="24"/>
  <c r="F35" i="24"/>
  <c r="F36" i="24"/>
  <c r="F37" i="24"/>
  <c r="F38" i="24"/>
  <c r="F39" i="24"/>
  <c r="F40" i="24"/>
  <c r="F41" i="24"/>
  <c r="F42" i="24"/>
  <c r="F43" i="24"/>
  <c r="F44" i="24"/>
  <c r="F45" i="24"/>
  <c r="F46" i="24"/>
  <c r="F47" i="24"/>
  <c r="F48" i="24"/>
  <c r="F49" i="24"/>
  <c r="F50" i="24"/>
  <c r="F51" i="24"/>
  <c r="F52" i="24"/>
  <c r="F53" i="24"/>
  <c r="F54" i="24"/>
  <c r="F55" i="24"/>
  <c r="F56" i="24"/>
  <c r="F57" i="24"/>
  <c r="F58" i="24"/>
  <c r="G4" i="24"/>
  <c r="F4" i="24"/>
  <c r="F6" i="25" l="1"/>
  <c r="F7" i="25"/>
  <c r="F8" i="25"/>
  <c r="F9" i="25"/>
  <c r="F10" i="25"/>
  <c r="F11" i="25"/>
  <c r="F12" i="25"/>
  <c r="F13" i="25"/>
  <c r="F14" i="25"/>
  <c r="F15" i="25"/>
  <c r="F16" i="25"/>
  <c r="F17" i="25"/>
  <c r="F18" i="25"/>
  <c r="F19" i="25"/>
  <c r="F20" i="25"/>
  <c r="F21" i="25"/>
  <c r="F22" i="25"/>
  <c r="F23" i="25"/>
  <c r="F24" i="25"/>
  <c r="F25" i="25"/>
  <c r="F26" i="25"/>
  <c r="F27" i="25"/>
  <c r="F28" i="25"/>
  <c r="F29" i="25"/>
  <c r="F30" i="25"/>
  <c r="F31" i="25"/>
  <c r="F32" i="25"/>
  <c r="F33" i="25"/>
  <c r="F34" i="25"/>
  <c r="F35" i="25"/>
  <c r="F36" i="25"/>
  <c r="F37" i="25"/>
  <c r="F38" i="25"/>
  <c r="F39" i="25"/>
  <c r="F40" i="25"/>
  <c r="F41" i="25"/>
  <c r="F42" i="25"/>
  <c r="F43" i="25"/>
  <c r="F44" i="25"/>
  <c r="F45" i="25"/>
  <c r="F46" i="25"/>
  <c r="F47" i="25"/>
  <c r="F48" i="25"/>
  <c r="F49" i="25"/>
  <c r="F50" i="25"/>
  <c r="F51" i="25"/>
  <c r="F52" i="25"/>
  <c r="F53" i="25"/>
  <c r="F54" i="25"/>
  <c r="F55" i="25"/>
  <c r="F56" i="25"/>
  <c r="F57" i="25"/>
  <c r="F58" i="25"/>
  <c r="F4" i="25"/>
</calcChain>
</file>

<file path=xl/sharedStrings.xml><?xml version="1.0" encoding="utf-8"?>
<sst xmlns="http://schemas.openxmlformats.org/spreadsheetml/2006/main" count="148" uniqueCount="96">
  <si>
    <t>Région</t>
  </si>
  <si>
    <t>Centres hospitaliers généraux</t>
  </si>
  <si>
    <t>Total</t>
  </si>
  <si>
    <t>TOTAL</t>
  </si>
  <si>
    <t>total</t>
  </si>
  <si>
    <t>Centres hospitaliers spécialisés</t>
  </si>
  <si>
    <t>Hôpitaux locaux</t>
  </si>
  <si>
    <t>Type d'établissements employeurs</t>
  </si>
  <si>
    <t>Bretagne</t>
  </si>
  <si>
    <t>Corse</t>
  </si>
  <si>
    <t>Pays de la Loire</t>
  </si>
  <si>
    <t>Nombre d'employeurs</t>
  </si>
  <si>
    <t>Île-de-France</t>
  </si>
  <si>
    <t>Provence-Alpes-Côte d'Azur</t>
  </si>
  <si>
    <t>Region</t>
  </si>
  <si>
    <t>Auvergne-Rhône-Alpes</t>
  </si>
  <si>
    <t>Bourgogne-Franche-Comté</t>
  </si>
  <si>
    <t>Centre-Val-de-Loire</t>
  </si>
  <si>
    <t>Grand Est</t>
  </si>
  <si>
    <t>Hauts-de-France</t>
  </si>
  <si>
    <t>Normandie</t>
  </si>
  <si>
    <t>Nouvelle Aquitaine</t>
  </si>
  <si>
    <t>Occitanie</t>
  </si>
  <si>
    <t>CNRACL</t>
  </si>
  <si>
    <t>IRCANTEC</t>
  </si>
  <si>
    <t>Total des employeurs hospitaliers</t>
  </si>
  <si>
    <t>Type d'employeurs</t>
  </si>
  <si>
    <t>Autres employeurs hospitaliers</t>
  </si>
  <si>
    <t>Ircantec</t>
  </si>
  <si>
    <t>Employeurs CNRACL</t>
  </si>
  <si>
    <t>Employeurs Ircantec</t>
  </si>
  <si>
    <t xml:space="preserve">Fonctionnaires </t>
  </si>
  <si>
    <t>Ensemble</t>
  </si>
  <si>
    <t xml:space="preserve"> Centres hospitaliers généraux</t>
  </si>
  <si>
    <t xml:space="preserve"> Hôpitaux locaux</t>
  </si>
  <si>
    <t xml:space="preserve"> Centres hospitaliers spécialisés</t>
  </si>
  <si>
    <t xml:space="preserve"> Centres d'hébergement personnes âgées</t>
  </si>
  <si>
    <t xml:space="preserve"> Ets publics à caractère sanitaire et social</t>
  </si>
  <si>
    <t xml:space="preserve"> Centres de soins avec/sans hébergement</t>
  </si>
  <si>
    <t xml:space="preserve"> Autres employeurs hospitaliers</t>
  </si>
  <si>
    <t xml:space="preserve"> Centres hospitaliers régionaux 
et universitaires</t>
  </si>
  <si>
    <t>Ircantec *</t>
  </si>
  <si>
    <t>Établissements publics
à caractère sanitaire et social</t>
  </si>
  <si>
    <t>Centres hospitaliers
régionaux et universitaires</t>
  </si>
  <si>
    <t>Centres hébergement
personnes âgées</t>
  </si>
  <si>
    <t>Centres de soins
avec/sans hébergement</t>
  </si>
  <si>
    <t>%</t>
  </si>
  <si>
    <t>Cette pyramide concerne les cotisants de 15 à 69 ans et non la totalité des cotisants</t>
  </si>
  <si>
    <t>* Un cotisant peut être présent au sein de plusieurs établissements dans l'année.</t>
  </si>
  <si>
    <r>
      <t>É</t>
    </r>
    <r>
      <rPr>
        <b/>
        <u/>
        <sz val="12"/>
        <color theme="1"/>
        <rFont val="Arial"/>
        <family val="2"/>
      </rPr>
      <t>volution du nombre d’employeurs hospitaliers</t>
    </r>
  </si>
  <si>
    <t>Hommes</t>
  </si>
  <si>
    <t>Femmes</t>
  </si>
  <si>
    <t>en %</t>
  </si>
  <si>
    <t>répartition des employeurs</t>
  </si>
  <si>
    <t>nombre moyen d'agents par employeur</t>
  </si>
  <si>
    <t xml:space="preserve">âge </t>
  </si>
  <si>
    <t>D.R.O.M et C.O.M</t>
  </si>
  <si>
    <t>Répartition régionale des employeurs et de leurs effectifs moyens en 2021</t>
  </si>
  <si>
    <t>Pyramide des âges des fonctionnaires en 2022</t>
  </si>
  <si>
    <t>RÉPARTITION DES PERSONNELS HOSPITALIERS PAR TYPE D’EMPLOYEURS en 2022</t>
  </si>
  <si>
    <t>Poids des personnels hospitaliers par rapport à la population régionale 2022</t>
  </si>
  <si>
    <t>Types d'établissements employeurs hospitaliers en 2022</t>
  </si>
  <si>
    <t>Nombre d’employeurs hospitaliers pour 100 000 habitants en 2022</t>
  </si>
  <si>
    <t>2022/2021</t>
  </si>
  <si>
    <t>Salariés*</t>
  </si>
  <si>
    <t>Pyramide des âges des cotisants des salariés en 2022</t>
  </si>
  <si>
    <t>Employeurs distincts</t>
  </si>
  <si>
    <t>Nombre d’employeurs hospitaliers en 2022</t>
  </si>
  <si>
    <t>Employeurs hospitaliers</t>
  </si>
  <si>
    <t>Effectifs des personnels en 2022 (en milliers)</t>
  </si>
  <si>
    <t>DROM - COM</t>
  </si>
  <si>
    <t>age entier</t>
  </si>
  <si>
    <t>age exact</t>
  </si>
  <si>
    <t>H</t>
  </si>
  <si>
    <t>F</t>
  </si>
  <si>
    <t>Effectifs des personnels</t>
  </si>
  <si>
    <t>Salariés</t>
  </si>
  <si>
    <t>Fonctionnaires</t>
  </si>
  <si>
    <t>Taux d'évolution</t>
  </si>
  <si>
    <t>2011/2010</t>
  </si>
  <si>
    <t>2012/2011</t>
  </si>
  <si>
    <t>2013/2012</t>
  </si>
  <si>
    <t>2014/2013</t>
  </si>
  <si>
    <t>2015/2014</t>
  </si>
  <si>
    <t>2016/2015</t>
  </si>
  <si>
    <t>2017/2016</t>
  </si>
  <si>
    <t>2018/2017</t>
  </si>
  <si>
    <t>2019/2018</t>
  </si>
  <si>
    <t>2020/2019</t>
  </si>
  <si>
    <t>2021/2020</t>
  </si>
  <si>
    <t>évol annuelle</t>
  </si>
  <si>
    <t>évol sur 10 ans</t>
  </si>
  <si>
    <t>Personnels hospitaliers</t>
  </si>
  <si>
    <t xml:space="preserve">Effectifs des personnels
(en milliers) </t>
  </si>
  <si>
    <t>Evolution 2022/2021</t>
  </si>
  <si>
    <t>sur 10 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</si>
</sst>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0.0%"/>
    <numFmt numFmtId="165" formatCode="_-* #,##0_-;\-* #,##0_-;_-* &quot;-&quot;??_-;_-@_-"/>
    <numFmt numFmtId="166" formatCode="0.0"/>
    <numFmt numFmtId="167" formatCode="#,##0.0"/>
    <numFmt numFmtId="168" formatCode="#,##0_ ;\-#,##0\ "/>
    <numFmt numFmtId="169" formatCode="_-* #,##0\ _F_-;\-* #,##0\ _F_-;_-* &quot;-&quot;??\ _F_-;_-@_-"/>
  </numFmts>
  <fonts count="40" x14ac:knownFonts="1">
    <font>
      <sz val="11"/>
      <color theme="1"/>
      <name val="Calibri"/>
      <family val="2"/>
      <scheme val="minor"/>
    </font>
    <font>
      <b/>
      <sz val="11"/>
      <color theme="1"/>
      <name val="Calibri"/>
      <family val="2"/>
      <scheme val="minor"/>
    </font>
    <font>
      <sz val="10"/>
      <name val="Times New Roman"/>
      <family val="1"/>
    </font>
    <font>
      <b/>
      <sz val="11"/>
      <color theme="0"/>
      <name val="Calibri"/>
      <family val="2"/>
      <scheme val="minor"/>
    </font>
    <font>
      <sz val="11"/>
      <color theme="1"/>
      <name val="Calibri"/>
      <family val="2"/>
      <scheme val="minor"/>
    </font>
    <font>
      <b/>
      <sz val="10"/>
      <color theme="1"/>
      <name val="Calibri"/>
      <family val="2"/>
      <scheme val="minor"/>
    </font>
    <font>
      <b/>
      <sz val="9"/>
      <name val="Arial"/>
      <family val="2"/>
    </font>
    <font>
      <sz val="9"/>
      <name val="Arial"/>
      <family val="2"/>
    </font>
    <font>
      <b/>
      <sz val="9"/>
      <color theme="1"/>
      <name val="Calibri"/>
      <family val="2"/>
      <scheme val="minor"/>
    </font>
    <font>
      <sz val="9"/>
      <color theme="1"/>
      <name val="Calibri"/>
      <family val="2"/>
      <scheme val="minor"/>
    </font>
    <font>
      <sz val="10"/>
      <name val="Helv"/>
    </font>
    <font>
      <b/>
      <sz val="12"/>
      <name val="Arial"/>
      <family val="2"/>
    </font>
    <font>
      <b/>
      <sz val="11"/>
      <name val="Arial"/>
      <family val="2"/>
    </font>
    <font>
      <sz val="10"/>
      <name val="Arial"/>
      <family val="2"/>
    </font>
    <font>
      <b/>
      <i/>
      <sz val="12"/>
      <name val="Arial"/>
      <family val="2"/>
    </font>
    <font>
      <b/>
      <sz val="10"/>
      <name val="Arial"/>
      <family val="2"/>
    </font>
    <font>
      <b/>
      <i/>
      <sz val="13"/>
      <name val="Arial"/>
      <family val="2"/>
    </font>
    <font>
      <b/>
      <sz val="13"/>
      <name val="Arial"/>
      <family val="2"/>
    </font>
    <font>
      <sz val="10"/>
      <color theme="1"/>
      <name val="Calibri"/>
      <family val="2"/>
      <scheme val="minor"/>
    </font>
    <font>
      <b/>
      <sz val="10"/>
      <color theme="0"/>
      <name val="Calibri"/>
      <family val="2"/>
      <scheme val="minor"/>
    </font>
    <font>
      <b/>
      <sz val="9"/>
      <color theme="0"/>
      <name val="Arial"/>
      <family val="2"/>
    </font>
    <font>
      <sz val="11"/>
      <color rgb="FF000000"/>
      <name val="Calibri"/>
      <family val="2"/>
      <scheme val="minor"/>
    </font>
    <font>
      <b/>
      <sz val="10"/>
      <name val="Calibri"/>
      <family val="2"/>
      <scheme val="minor"/>
    </font>
    <font>
      <b/>
      <sz val="9"/>
      <color theme="1"/>
      <name val="Arial"/>
      <family val="2"/>
    </font>
    <font>
      <sz val="12"/>
      <color theme="1"/>
      <name val="Calibri"/>
      <family val="2"/>
      <scheme val="minor"/>
    </font>
    <font>
      <b/>
      <u/>
      <sz val="11"/>
      <color theme="1"/>
      <name val="Calibri"/>
      <family val="2"/>
      <scheme val="minor"/>
    </font>
    <font>
      <b/>
      <u/>
      <sz val="12"/>
      <color theme="1"/>
      <name val="Calibri"/>
      <family val="2"/>
      <scheme val="minor"/>
    </font>
    <font>
      <b/>
      <u/>
      <sz val="10"/>
      <color theme="1"/>
      <name val="Arial"/>
      <family val="2"/>
    </font>
    <font>
      <b/>
      <u/>
      <sz val="12"/>
      <color theme="1"/>
      <name val="Arial"/>
      <family val="2"/>
    </font>
    <font>
      <sz val="11"/>
      <color theme="0"/>
      <name val="Calibri"/>
      <family val="2"/>
      <scheme val="minor"/>
    </font>
    <font>
      <b/>
      <sz val="11"/>
      <color rgb="FF000000"/>
      <name val="Calibri"/>
      <family val="2"/>
      <scheme val="minor"/>
    </font>
    <font>
      <b/>
      <sz val="12"/>
      <color theme="1"/>
      <name val="Calibri"/>
      <family val="2"/>
      <scheme val="minor"/>
    </font>
    <font>
      <sz val="11"/>
      <name val="Calibri"/>
      <family val="2"/>
      <scheme val="minor"/>
    </font>
    <font>
      <b/>
      <u/>
      <sz val="14"/>
      <color theme="1"/>
      <name val="Arial"/>
      <family val="2"/>
    </font>
    <font>
      <b/>
      <sz val="12"/>
      <color theme="0"/>
      <name val="Arial"/>
      <family val="2"/>
    </font>
    <font>
      <sz val="12"/>
      <name val="Arial"/>
      <family val="2"/>
    </font>
    <font>
      <b/>
      <sz val="11"/>
      <color theme="3" tint="-0.249977111117893"/>
      <name val="Calibri"/>
      <family val="2"/>
      <scheme val="minor"/>
    </font>
    <font>
      <sz val="11"/>
      <color theme="3" tint="-0.249977111117893"/>
      <name val="Calibri"/>
      <family val="2"/>
      <scheme val="minor"/>
    </font>
    <font>
      <i/>
      <sz val="11"/>
      <color theme="3" tint="-0.249977111117893"/>
      <name val="Calibri"/>
      <family val="2"/>
      <scheme val="minor"/>
    </font>
    <font>
      <i/>
      <sz val="11"/>
      <color theme="0"/>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indexed="65"/>
        <bgColor theme="0"/>
      </patternFill>
    </fill>
    <fill>
      <patternFill patternType="solid">
        <fgColor theme="0"/>
        <bgColor theme="0"/>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92D050"/>
        <bgColor indexed="64"/>
      </patternFill>
    </fill>
    <fill>
      <patternFill patternType="solid">
        <fgColor theme="6" tint="-0.249977111117893"/>
        <bgColor indexed="64"/>
      </patternFill>
    </fill>
    <fill>
      <patternFill patternType="solid">
        <fgColor theme="4" tint="0.59999389629810485"/>
        <bgColor indexed="64"/>
      </patternFill>
    </fill>
    <fill>
      <patternFill patternType="solid">
        <fgColor indexed="44"/>
        <bgColor indexed="64"/>
      </patternFill>
    </fill>
    <fill>
      <patternFill patternType="solid">
        <fgColor theme="3" tint="-0.249977111117893"/>
        <bgColor indexed="64"/>
      </patternFill>
    </fill>
    <fill>
      <patternFill patternType="solid">
        <fgColor theme="3" tint="0.79998168889431442"/>
        <bgColor indexed="64"/>
      </patternFill>
    </fill>
  </fills>
  <borders count="32">
    <border>
      <left/>
      <right/>
      <top/>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0" fontId="2" fillId="0" borderId="0"/>
    <xf numFmtId="9" fontId="4" fillId="0" borderId="0" applyFont="0" applyFill="0" applyBorder="0" applyAlignment="0" applyProtection="0"/>
    <xf numFmtId="0" fontId="10" fillId="0" borderId="0"/>
    <xf numFmtId="4" fontId="10" fillId="0" borderId="0" applyFont="0" applyFill="0" applyBorder="0" applyAlignment="0" applyProtection="0"/>
    <xf numFmtId="0" fontId="13" fillId="0" borderId="0"/>
    <xf numFmtId="43" fontId="4" fillId="0" borderId="0" applyFont="0" applyFill="0" applyBorder="0" applyAlignment="0" applyProtection="0"/>
  </cellStyleXfs>
  <cellXfs count="167">
    <xf numFmtId="0" fontId="0" fillId="0" borderId="0" xfId="0"/>
    <xf numFmtId="0" fontId="0" fillId="2" borderId="0" xfId="0" applyFill="1" applyAlignment="1">
      <alignment vertical="center"/>
    </xf>
    <xf numFmtId="3" fontId="0" fillId="2" borderId="0" xfId="0" applyNumberFormat="1" applyFill="1" applyAlignment="1">
      <alignment vertical="center"/>
    </xf>
    <xf numFmtId="0" fontId="0" fillId="2" borderId="0" xfId="0" applyFill="1" applyAlignment="1">
      <alignment horizontal="center"/>
    </xf>
    <xf numFmtId="0" fontId="0" fillId="2" borderId="0" xfId="0" applyFill="1"/>
    <xf numFmtId="164" fontId="0" fillId="2" borderId="0" xfId="2" applyNumberFormat="1" applyFont="1" applyFill="1" applyAlignment="1">
      <alignment vertical="center"/>
    </xf>
    <xf numFmtId="0" fontId="0" fillId="2" borderId="0" xfId="0" applyFont="1" applyFill="1" applyAlignment="1">
      <alignment vertical="center"/>
    </xf>
    <xf numFmtId="0" fontId="12" fillId="0" borderId="0" xfId="3" applyFont="1" applyAlignment="1">
      <alignment horizontal="center" vertical="center"/>
    </xf>
    <xf numFmtId="0" fontId="13" fillId="0" borderId="0" xfId="3" applyFont="1"/>
    <xf numFmtId="0" fontId="11" fillId="0" borderId="0" xfId="3" applyFont="1" applyBorder="1" applyAlignment="1">
      <alignment horizontal="centerContinuous" vertical="center"/>
    </xf>
    <xf numFmtId="0" fontId="13" fillId="0" borderId="0" xfId="3" applyFont="1" applyAlignment="1">
      <alignment vertical="center"/>
    </xf>
    <xf numFmtId="0" fontId="12" fillId="0" borderId="2" xfId="3" applyFont="1" applyBorder="1" applyAlignment="1">
      <alignment horizontal="center" vertical="center"/>
    </xf>
    <xf numFmtId="0" fontId="16" fillId="0" borderId="0" xfId="3" applyFont="1" applyAlignment="1"/>
    <xf numFmtId="0" fontId="17" fillId="0" borderId="0" xfId="3" applyFont="1" applyAlignment="1"/>
    <xf numFmtId="0" fontId="11" fillId="0" borderId="0" xfId="3" applyFont="1" applyAlignment="1">
      <alignment horizontal="center"/>
    </xf>
    <xf numFmtId="0" fontId="12" fillId="0" borderId="0" xfId="5" applyFont="1" applyAlignment="1">
      <alignment horizontal="left"/>
    </xf>
    <xf numFmtId="0" fontId="10" fillId="0" borderId="0" xfId="3"/>
    <xf numFmtId="3" fontId="13" fillId="0" borderId="0" xfId="3" applyNumberFormat="1" applyFont="1"/>
    <xf numFmtId="1" fontId="13" fillId="0" borderId="0" xfId="3" applyNumberFormat="1" applyFont="1"/>
    <xf numFmtId="3" fontId="13" fillId="0" borderId="0" xfId="3" applyNumberFormat="1" applyFont="1" applyAlignment="1">
      <alignment horizontal="center"/>
    </xf>
    <xf numFmtId="3" fontId="18" fillId="0" borderId="0" xfId="0" applyNumberFormat="1" applyFont="1" applyAlignment="1">
      <alignment vertical="center"/>
    </xf>
    <xf numFmtId="0" fontId="7" fillId="2" borderId="0" xfId="0" applyFont="1" applyFill="1" applyBorder="1" applyAlignment="1">
      <alignment horizontal="left" vertical="center"/>
    </xf>
    <xf numFmtId="164" fontId="9" fillId="2" borderId="0" xfId="2" applyNumberFormat="1" applyFont="1" applyFill="1" applyBorder="1" applyAlignment="1">
      <alignment vertical="center"/>
    </xf>
    <xf numFmtId="3" fontId="0" fillId="2" borderId="0" xfId="0" applyNumberFormat="1" applyFont="1" applyFill="1" applyAlignment="1">
      <alignment vertical="center"/>
    </xf>
    <xf numFmtId="3" fontId="18" fillId="2" borderId="0" xfId="0" applyNumberFormat="1" applyFont="1" applyFill="1" applyAlignment="1">
      <alignment vertical="center"/>
    </xf>
    <xf numFmtId="3" fontId="19" fillId="3" borderId="0" xfId="0" applyNumberFormat="1" applyFont="1" applyFill="1" applyAlignment="1">
      <alignment vertical="center"/>
    </xf>
    <xf numFmtId="164" fontId="19" fillId="3" borderId="0" xfId="2" applyNumberFormat="1" applyFont="1" applyFill="1" applyAlignment="1">
      <alignment vertical="center"/>
    </xf>
    <xf numFmtId="0" fontId="12" fillId="0" borderId="3" xfId="3" applyFont="1" applyBorder="1" applyAlignment="1">
      <alignment horizontal="right" vertical="center"/>
    </xf>
    <xf numFmtId="0" fontId="12" fillId="0" borderId="4" xfId="3" applyFont="1" applyBorder="1" applyAlignment="1">
      <alignment horizontal="right" vertical="center"/>
    </xf>
    <xf numFmtId="0" fontId="0" fillId="2" borderId="0" xfId="0" applyFill="1" applyBorder="1" applyAlignment="1">
      <alignment vertical="center"/>
    </xf>
    <xf numFmtId="0" fontId="0" fillId="2" borderId="5" xfId="0" applyFill="1" applyBorder="1" applyAlignment="1">
      <alignment vertical="center"/>
    </xf>
    <xf numFmtId="164" fontId="0" fillId="2" borderId="5" xfId="2" applyNumberFormat="1" applyFont="1" applyFill="1" applyBorder="1" applyAlignment="1">
      <alignment vertical="center"/>
    </xf>
    <xf numFmtId="0" fontId="0" fillId="2" borderId="6" xfId="0" applyFill="1" applyBorder="1" applyAlignment="1">
      <alignment vertical="center"/>
    </xf>
    <xf numFmtId="0" fontId="21" fillId="0" borderId="0" xfId="0" applyFont="1" applyFill="1"/>
    <xf numFmtId="164" fontId="21" fillId="0" borderId="0" xfId="2" applyNumberFormat="1" applyFont="1" applyFill="1"/>
    <xf numFmtId="0" fontId="21" fillId="0" borderId="0" xfId="0" applyFont="1" applyFill="1" applyAlignment="1">
      <alignment horizontal="center"/>
    </xf>
    <xf numFmtId="0" fontId="14" fillId="0" borderId="0" xfId="3" applyFont="1" applyBorder="1" applyAlignment="1">
      <alignment horizontal="centerContinuous" vertical="center"/>
    </xf>
    <xf numFmtId="0" fontId="15" fillId="0" borderId="0" xfId="3" applyFont="1" applyFill="1" applyBorder="1" applyAlignment="1">
      <alignment horizontal="center" vertical="center"/>
    </xf>
    <xf numFmtId="3" fontId="18" fillId="2" borderId="0" xfId="0" applyNumberFormat="1" applyFont="1" applyFill="1" applyAlignment="1">
      <alignment horizontal="right" vertical="center"/>
    </xf>
    <xf numFmtId="164" fontId="8" fillId="2" borderId="0" xfId="2" applyNumberFormat="1" applyFont="1" applyFill="1" applyBorder="1" applyAlignment="1">
      <alignment vertical="center"/>
    </xf>
    <xf numFmtId="164" fontId="9" fillId="2" borderId="0" xfId="2" applyNumberFormat="1" applyFont="1" applyFill="1" applyBorder="1" applyAlignment="1">
      <alignment horizontal="right" vertical="center"/>
    </xf>
    <xf numFmtId="0" fontId="21" fillId="0" borderId="5" xfId="0" applyFont="1" applyFill="1" applyBorder="1"/>
    <xf numFmtId="3" fontId="20" fillId="3" borderId="0" xfId="0" applyNumberFormat="1" applyFont="1" applyFill="1" applyBorder="1" applyAlignment="1">
      <alignment horizontal="center" vertical="center"/>
    </xf>
    <xf numFmtId="0" fontId="0" fillId="2" borderId="0" xfId="0" applyFill="1" applyBorder="1" applyAlignment="1">
      <alignment horizontal="left" vertical="center"/>
    </xf>
    <xf numFmtId="0" fontId="12" fillId="0" borderId="1" xfId="3" applyFont="1" applyBorder="1" applyAlignment="1">
      <alignment vertical="center"/>
    </xf>
    <xf numFmtId="0" fontId="21" fillId="4" borderId="5" xfId="0" applyFont="1" applyFill="1" applyBorder="1"/>
    <xf numFmtId="164" fontId="0" fillId="5" borderId="5" xfId="2" applyNumberFormat="1" applyFont="1" applyFill="1" applyBorder="1" applyAlignment="1">
      <alignment vertical="center"/>
    </xf>
    <xf numFmtId="2" fontId="0" fillId="2" borderId="6" xfId="0" applyNumberFormat="1" applyFill="1" applyBorder="1" applyAlignment="1">
      <alignment vertical="center"/>
    </xf>
    <xf numFmtId="2" fontId="0" fillId="2" borderId="5" xfId="0" applyNumberFormat="1" applyFill="1" applyBorder="1" applyAlignment="1">
      <alignment vertical="center"/>
    </xf>
    <xf numFmtId="0" fontId="7" fillId="2" borderId="0" xfId="0" applyFont="1" applyFill="1" applyBorder="1" applyAlignment="1">
      <alignment horizontal="left" vertical="center" wrapText="1"/>
    </xf>
    <xf numFmtId="3" fontId="18" fillId="2" borderId="0" xfId="0" applyNumberFormat="1" applyFont="1" applyFill="1" applyAlignment="1">
      <alignment vertical="center" wrapText="1"/>
    </xf>
    <xf numFmtId="164" fontId="19" fillId="3" borderId="0" xfId="2" applyNumberFormat="1" applyFont="1" applyFill="1" applyAlignment="1">
      <alignment horizontal="center" vertical="center" wrapText="1"/>
    </xf>
    <xf numFmtId="166" fontId="18" fillId="2" borderId="0" xfId="2" applyNumberFormat="1" applyFont="1" applyFill="1" applyAlignment="1">
      <alignment vertical="center"/>
    </xf>
    <xf numFmtId="166" fontId="0" fillId="2" borderId="0" xfId="0" applyNumberFormat="1" applyFill="1" applyAlignment="1">
      <alignment vertical="center"/>
    </xf>
    <xf numFmtId="0" fontId="0" fillId="2" borderId="7" xfId="0" applyFill="1" applyBorder="1" applyAlignment="1">
      <alignment horizontal="center"/>
    </xf>
    <xf numFmtId="0" fontId="0" fillId="2" borderId="7" xfId="0" applyFill="1" applyBorder="1"/>
    <xf numFmtId="0" fontId="24" fillId="0" borderId="0" xfId="0" applyFont="1"/>
    <xf numFmtId="0" fontId="1" fillId="2" borderId="0" xfId="0" applyFont="1" applyFill="1"/>
    <xf numFmtId="0" fontId="26" fillId="0" borderId="0" xfId="0" applyFont="1"/>
    <xf numFmtId="0" fontId="21" fillId="0" borderId="7" xfId="0" applyFont="1" applyFill="1" applyBorder="1" applyAlignment="1">
      <alignment horizontal="left"/>
    </xf>
    <xf numFmtId="0" fontId="25" fillId="6" borderId="0" xfId="0" applyFont="1" applyFill="1"/>
    <xf numFmtId="0" fontId="0" fillId="6" borderId="0" xfId="0" applyFill="1"/>
    <xf numFmtId="0" fontId="26" fillId="6" borderId="0" xfId="0" applyFont="1" applyFill="1"/>
    <xf numFmtId="0" fontId="0" fillId="6" borderId="0" xfId="0" applyFill="1" applyAlignment="1">
      <alignment vertical="center"/>
    </xf>
    <xf numFmtId="0" fontId="21" fillId="6" borderId="0" xfId="0" applyFont="1" applyFill="1"/>
    <xf numFmtId="0" fontId="27" fillId="6" borderId="0" xfId="0" applyFont="1" applyFill="1"/>
    <xf numFmtId="3" fontId="0" fillId="6" borderId="0" xfId="0" applyNumberFormat="1" applyFill="1" applyAlignment="1">
      <alignment vertical="center"/>
    </xf>
    <xf numFmtId="164" fontId="0" fillId="6" borderId="0" xfId="2" applyNumberFormat="1" applyFont="1" applyFill="1" applyAlignment="1">
      <alignment vertical="center"/>
    </xf>
    <xf numFmtId="0" fontId="13" fillId="6" borderId="0" xfId="3" applyFont="1" applyFill="1"/>
    <xf numFmtId="3" fontId="20" fillId="7" borderId="0" xfId="0" applyNumberFormat="1" applyFont="1" applyFill="1" applyBorder="1" applyAlignment="1">
      <alignment horizontal="center" vertical="center"/>
    </xf>
    <xf numFmtId="0" fontId="0" fillId="2" borderId="0" xfId="0" applyFont="1" applyFill="1"/>
    <xf numFmtId="0" fontId="29" fillId="2" borderId="0" xfId="0" applyFont="1" applyFill="1" applyAlignment="1">
      <alignment vertical="center"/>
    </xf>
    <xf numFmtId="0" fontId="20" fillId="7" borderId="0" xfId="0" applyFont="1" applyFill="1" applyBorder="1" applyAlignment="1">
      <alignment horizontal="left" vertical="center" wrapText="1"/>
    </xf>
    <xf numFmtId="164" fontId="20" fillId="7" borderId="0" xfId="0" applyNumberFormat="1" applyFont="1" applyFill="1" applyBorder="1" applyAlignment="1">
      <alignment horizontal="right" vertical="center" wrapText="1"/>
    </xf>
    <xf numFmtId="0" fontId="6" fillId="8" borderId="0" xfId="0" applyFont="1" applyFill="1" applyBorder="1" applyAlignment="1">
      <alignment horizontal="left" vertical="center" wrapText="1"/>
    </xf>
    <xf numFmtId="0" fontId="20" fillId="9" borderId="0" xfId="0" applyFont="1" applyFill="1" applyBorder="1" applyAlignment="1">
      <alignment horizontal="center" vertical="center"/>
    </xf>
    <xf numFmtId="0" fontId="6" fillId="7" borderId="0" xfId="0" applyFont="1" applyFill="1" applyBorder="1" applyAlignment="1">
      <alignment horizontal="left" vertical="center" wrapText="1"/>
    </xf>
    <xf numFmtId="0" fontId="12" fillId="0" borderId="8" xfId="3" applyFont="1" applyBorder="1" applyAlignment="1">
      <alignment horizontal="center" vertical="center"/>
    </xf>
    <xf numFmtId="0" fontId="12" fillId="0" borderId="9" xfId="3" applyFont="1" applyBorder="1" applyAlignment="1">
      <alignment horizontal="center" vertical="center"/>
    </xf>
    <xf numFmtId="0" fontId="12" fillId="0" borderId="10" xfId="3" applyFont="1" applyBorder="1" applyAlignment="1">
      <alignment horizontal="center" vertical="center"/>
    </xf>
    <xf numFmtId="0" fontId="12" fillId="0" borderId="11" xfId="3" applyFont="1" applyBorder="1" applyAlignment="1">
      <alignment horizontal="center" vertical="center"/>
    </xf>
    <xf numFmtId="0" fontId="12" fillId="0" borderId="12" xfId="3" applyFont="1" applyBorder="1" applyAlignment="1">
      <alignment horizontal="right" vertical="center"/>
    </xf>
    <xf numFmtId="0" fontId="12" fillId="0" borderId="13" xfId="3" applyFont="1" applyBorder="1" applyAlignment="1">
      <alignment horizontal="right" vertical="center"/>
    </xf>
    <xf numFmtId="0" fontId="12" fillId="0" borderId="14" xfId="3" applyFont="1" applyBorder="1" applyAlignment="1">
      <alignment horizontal="right" vertical="center"/>
    </xf>
    <xf numFmtId="0" fontId="12" fillId="0" borderId="15" xfId="3" applyFont="1" applyBorder="1" applyAlignment="1">
      <alignment horizontal="right" vertical="center"/>
    </xf>
    <xf numFmtId="0" fontId="23" fillId="7" borderId="0" xfId="0" applyFont="1" applyFill="1" applyBorder="1" applyAlignment="1">
      <alignment horizontal="left" vertical="center" wrapText="1"/>
    </xf>
    <xf numFmtId="164" fontId="18" fillId="2" borderId="0" xfId="2" applyNumberFormat="1" applyFont="1" applyFill="1" applyAlignment="1">
      <alignment vertical="center"/>
    </xf>
    <xf numFmtId="0" fontId="31" fillId="0" borderId="0" xfId="0" applyFont="1" applyFill="1"/>
    <xf numFmtId="0" fontId="30" fillId="0" borderId="0" xfId="0" applyFont="1" applyFill="1"/>
    <xf numFmtId="0" fontId="3" fillId="7" borderId="0" xfId="0" applyFont="1" applyFill="1" applyBorder="1" applyAlignment="1">
      <alignment vertical="center"/>
    </xf>
    <xf numFmtId="164" fontId="3" fillId="7" borderId="0" xfId="2" applyNumberFormat="1" applyFont="1" applyFill="1" applyBorder="1" applyAlignment="1">
      <alignment vertical="center"/>
    </xf>
    <xf numFmtId="3" fontId="5" fillId="7" borderId="0" xfId="0" applyNumberFormat="1" applyFont="1" applyFill="1" applyAlignment="1">
      <alignment vertical="center"/>
    </xf>
    <xf numFmtId="3" fontId="22" fillId="7" borderId="0" xfId="0" applyNumberFormat="1" applyFont="1" applyFill="1" applyAlignment="1">
      <alignment vertical="center"/>
    </xf>
    <xf numFmtId="164" fontId="19" fillId="9" borderId="0" xfId="2" applyNumberFormat="1" applyFont="1" applyFill="1" applyAlignment="1">
      <alignment horizontal="center" vertical="center" wrapText="1"/>
    </xf>
    <xf numFmtId="3" fontId="19" fillId="9" borderId="0" xfId="0" applyNumberFormat="1" applyFont="1" applyFill="1" applyAlignment="1">
      <alignment vertical="center"/>
    </xf>
    <xf numFmtId="164" fontId="19" fillId="9" borderId="0" xfId="2" applyNumberFormat="1" applyFont="1" applyFill="1" applyAlignment="1">
      <alignment vertical="center"/>
    </xf>
    <xf numFmtId="0" fontId="20" fillId="9" borderId="6" xfId="0" applyFont="1" applyFill="1" applyBorder="1" applyAlignment="1">
      <alignment horizontal="center" vertical="center" wrapText="1"/>
    </xf>
    <xf numFmtId="3" fontId="20" fillId="3" borderId="0" xfId="0" applyNumberFormat="1" applyFont="1" applyFill="1" applyBorder="1" applyAlignment="1">
      <alignment horizontal="center" vertical="center" wrapText="1"/>
    </xf>
    <xf numFmtId="165" fontId="0" fillId="2" borderId="5" xfId="6" applyNumberFormat="1" applyFont="1" applyFill="1" applyBorder="1" applyAlignment="1">
      <alignment vertical="center"/>
    </xf>
    <xf numFmtId="165" fontId="0" fillId="5" borderId="5" xfId="6" applyNumberFormat="1" applyFont="1" applyFill="1" applyBorder="1" applyAlignment="1">
      <alignment vertical="center"/>
    </xf>
    <xf numFmtId="165" fontId="3" fillId="7" borderId="0" xfId="6" applyNumberFormat="1" applyFont="1" applyFill="1" applyBorder="1" applyAlignment="1">
      <alignment vertical="center"/>
    </xf>
    <xf numFmtId="0" fontId="17" fillId="0" borderId="0" xfId="3" applyFont="1" applyBorder="1" applyAlignment="1"/>
    <xf numFmtId="0" fontId="12" fillId="0" borderId="0" xfId="3" applyFont="1" applyBorder="1" applyAlignment="1">
      <alignment horizontal="center" vertical="center"/>
    </xf>
    <xf numFmtId="0" fontId="13" fillId="0" borderId="0" xfId="3" applyFont="1" applyBorder="1"/>
    <xf numFmtId="0" fontId="29" fillId="2" borderId="0" xfId="0" applyFont="1" applyFill="1" applyBorder="1"/>
    <xf numFmtId="0" fontId="29" fillId="2" borderId="0" xfId="0" applyFont="1" applyFill="1" applyBorder="1" applyAlignment="1">
      <alignment horizontal="center"/>
    </xf>
    <xf numFmtId="0" fontId="32" fillId="6" borderId="0" xfId="0" applyFont="1" applyFill="1"/>
    <xf numFmtId="0" fontId="32" fillId="2" borderId="0" xfId="0" applyFont="1" applyFill="1" applyAlignment="1">
      <alignment horizontal="center"/>
    </xf>
    <xf numFmtId="0" fontId="32" fillId="2" borderId="0" xfId="0" applyFont="1" applyFill="1"/>
    <xf numFmtId="2" fontId="21" fillId="0" borderId="0" xfId="0" applyNumberFormat="1" applyFont="1" applyFill="1"/>
    <xf numFmtId="2" fontId="21" fillId="0" borderId="7" xfId="2" applyNumberFormat="1" applyFont="1" applyFill="1" applyBorder="1" applyAlignment="1">
      <alignment horizontal="center"/>
    </xf>
    <xf numFmtId="0" fontId="33" fillId="6" borderId="0" xfId="0" applyFont="1" applyFill="1"/>
    <xf numFmtId="0" fontId="16" fillId="0" borderId="0" xfId="3" applyFont="1"/>
    <xf numFmtId="0" fontId="11" fillId="0" borderId="0" xfId="3" applyFont="1" applyAlignment="1">
      <alignment horizontal="center" vertical="center"/>
    </xf>
    <xf numFmtId="0" fontId="34" fillId="10" borderId="7" xfId="3" applyFont="1" applyFill="1" applyBorder="1" applyAlignment="1">
      <alignment horizontal="center" vertical="center"/>
    </xf>
    <xf numFmtId="0" fontId="17" fillId="0" borderId="0" xfId="3" applyFont="1"/>
    <xf numFmtId="0" fontId="11" fillId="11" borderId="7" xfId="3" applyFont="1" applyFill="1" applyBorder="1" applyAlignment="1">
      <alignment horizontal="left" vertical="center"/>
    </xf>
    <xf numFmtId="165" fontId="11" fillId="11" borderId="7" xfId="6" applyNumberFormat="1" applyFont="1" applyFill="1" applyBorder="1" applyAlignment="1">
      <alignment horizontal="center" vertical="center"/>
    </xf>
    <xf numFmtId="0" fontId="35" fillId="0" borderId="0" xfId="3" applyFont="1"/>
    <xf numFmtId="0" fontId="0" fillId="2" borderId="0" xfId="0" applyFill="1" applyAlignment="1">
      <alignment horizontal="right"/>
    </xf>
    <xf numFmtId="0" fontId="25" fillId="2" borderId="0" xfId="0" applyFont="1" applyFill="1" applyAlignment="1">
      <alignment horizontal="left"/>
    </xf>
    <xf numFmtId="0" fontId="6" fillId="12" borderId="7" xfId="0" applyFont="1" applyFill="1" applyBorder="1" applyAlignment="1">
      <alignment horizontal="center" vertical="center" wrapText="1"/>
    </xf>
    <xf numFmtId="0" fontId="6" fillId="12" borderId="7" xfId="0" applyFont="1" applyFill="1" applyBorder="1" applyAlignment="1">
      <alignment horizontal="center" vertical="center"/>
    </xf>
    <xf numFmtId="0" fontId="6" fillId="0" borderId="7" xfId="0" applyFont="1" applyBorder="1" applyAlignment="1">
      <alignment vertical="center"/>
    </xf>
    <xf numFmtId="168" fontId="7" fillId="0" borderId="7" xfId="6" applyNumberFormat="1" applyFont="1" applyBorder="1" applyAlignment="1">
      <alignment horizontal="center" vertical="center"/>
    </xf>
    <xf numFmtId="169" fontId="7" fillId="0" borderId="7" xfId="6" applyNumberFormat="1" applyFont="1" applyBorder="1" applyAlignment="1">
      <alignment horizontal="center" vertical="center"/>
    </xf>
    <xf numFmtId="0" fontId="19" fillId="13" borderId="16" xfId="0" applyFont="1" applyFill="1" applyBorder="1" applyAlignment="1">
      <alignment horizontal="center" vertical="center" wrapText="1"/>
    </xf>
    <xf numFmtId="0" fontId="19" fillId="13" borderId="16" xfId="0" applyFont="1" applyFill="1" applyBorder="1" applyAlignment="1">
      <alignment horizontal="center" vertical="center"/>
    </xf>
    <xf numFmtId="0" fontId="36" fillId="14" borderId="21" xfId="0" applyFont="1" applyFill="1" applyBorder="1" applyAlignment="1">
      <alignment horizontal="center" vertical="center"/>
    </xf>
    <xf numFmtId="166" fontId="37" fillId="14" borderId="20" xfId="0" applyNumberFormat="1" applyFont="1" applyFill="1" applyBorder="1" applyAlignment="1">
      <alignment horizontal="center" vertical="center"/>
    </xf>
    <xf numFmtId="0" fontId="38" fillId="14" borderId="18" xfId="0" applyFont="1" applyFill="1" applyBorder="1" applyAlignment="1">
      <alignment horizontal="center" vertical="center"/>
    </xf>
    <xf numFmtId="164" fontId="38" fillId="14" borderId="19" xfId="0" applyNumberFormat="1" applyFont="1" applyFill="1" applyBorder="1" applyAlignment="1">
      <alignment horizontal="center" vertical="center"/>
    </xf>
    <xf numFmtId="0" fontId="36" fillId="2" borderId="16" xfId="0" applyFont="1" applyFill="1" applyBorder="1" applyAlignment="1">
      <alignment horizontal="center" vertical="center"/>
    </xf>
    <xf numFmtId="166" fontId="37" fillId="2" borderId="20" xfId="0" applyNumberFormat="1" applyFont="1" applyFill="1" applyBorder="1" applyAlignment="1">
      <alignment horizontal="center" vertical="center"/>
    </xf>
    <xf numFmtId="0" fontId="38" fillId="2" borderId="18" xfId="0" applyFont="1" applyFill="1" applyBorder="1" applyAlignment="1">
      <alignment horizontal="center" vertical="center"/>
    </xf>
    <xf numFmtId="164" fontId="38" fillId="2" borderId="19" xfId="0" applyNumberFormat="1" applyFont="1" applyFill="1" applyBorder="1" applyAlignment="1">
      <alignment horizontal="center" vertical="center"/>
    </xf>
    <xf numFmtId="0" fontId="3" fillId="13" borderId="16" xfId="0" applyFont="1" applyFill="1" applyBorder="1" applyAlignment="1">
      <alignment horizontal="center" vertical="center"/>
    </xf>
    <xf numFmtId="167" fontId="29" fillId="13" borderId="17" xfId="0" applyNumberFormat="1" applyFont="1" applyFill="1" applyBorder="1" applyAlignment="1">
      <alignment horizontal="center" vertical="center"/>
    </xf>
    <xf numFmtId="0" fontId="39" fillId="13" borderId="18" xfId="0" applyFont="1" applyFill="1" applyBorder="1" applyAlignment="1">
      <alignment horizontal="center" vertical="center" wrapText="1"/>
    </xf>
    <xf numFmtId="164" fontId="29" fillId="13" borderId="19" xfId="0" applyNumberFormat="1" applyFont="1" applyFill="1" applyBorder="1" applyAlignment="1">
      <alignment horizontal="center" vertical="center"/>
    </xf>
    <xf numFmtId="168" fontId="7" fillId="2" borderId="0" xfId="6" applyNumberFormat="1" applyFont="1" applyFill="1" applyBorder="1" applyAlignment="1">
      <alignment horizontal="center" vertical="center"/>
    </xf>
    <xf numFmtId="169" fontId="7" fillId="2" borderId="0" xfId="6" applyNumberFormat="1" applyFont="1" applyFill="1" applyBorder="1" applyAlignment="1">
      <alignment horizontal="center" vertical="center"/>
    </xf>
    <xf numFmtId="164" fontId="0" fillId="2" borderId="0" xfId="2" applyNumberFormat="1" applyFont="1" applyFill="1"/>
    <xf numFmtId="0" fontId="6" fillId="2" borderId="0" xfId="0" applyFont="1" applyFill="1" applyBorder="1" applyAlignment="1">
      <alignment vertical="center"/>
    </xf>
    <xf numFmtId="0" fontId="0" fillId="2" borderId="0" xfId="0" applyFill="1" applyBorder="1"/>
    <xf numFmtId="164" fontId="0" fillId="2" borderId="0" xfId="2" applyNumberFormat="1" applyFont="1" applyFill="1" applyBorder="1"/>
    <xf numFmtId="164" fontId="0" fillId="2" borderId="0" xfId="2" applyNumberFormat="1" applyFont="1" applyFill="1" applyBorder="1" applyAlignment="1">
      <alignment horizontal="center" vertical="center"/>
    </xf>
    <xf numFmtId="0" fontId="1" fillId="2" borderId="0" xfId="0" applyFont="1" applyFill="1" applyBorder="1" applyAlignment="1">
      <alignment horizontal="right"/>
    </xf>
    <xf numFmtId="3" fontId="3" fillId="9" borderId="0" xfId="0" applyNumberFormat="1" applyFont="1" applyFill="1" applyAlignment="1">
      <alignment horizontal="center" vertical="center"/>
    </xf>
    <xf numFmtId="3" fontId="3" fillId="3" borderId="0" xfId="0" applyNumberFormat="1" applyFont="1" applyFill="1" applyAlignment="1">
      <alignment horizontal="center" vertical="center"/>
    </xf>
    <xf numFmtId="3" fontId="20" fillId="3" borderId="0" xfId="0" applyNumberFormat="1" applyFont="1" applyFill="1" applyBorder="1" applyAlignment="1">
      <alignment horizontal="center" vertical="center"/>
    </xf>
    <xf numFmtId="0" fontId="20" fillId="9" borderId="6" xfId="0" applyFont="1" applyFill="1" applyBorder="1" applyAlignment="1">
      <alignment horizontal="center" vertical="center"/>
    </xf>
    <xf numFmtId="0" fontId="6" fillId="12" borderId="22" xfId="0" applyFont="1" applyFill="1" applyBorder="1" applyAlignment="1">
      <alignment horizontal="center" vertical="center"/>
    </xf>
    <xf numFmtId="0" fontId="6" fillId="12" borderId="23" xfId="0" applyFont="1" applyFill="1" applyBorder="1" applyAlignment="1">
      <alignment horizontal="center" vertical="center"/>
    </xf>
    <xf numFmtId="0" fontId="6" fillId="12" borderId="25" xfId="0" applyFont="1" applyFill="1" applyBorder="1" applyAlignment="1">
      <alignment horizontal="center" vertical="center"/>
    </xf>
    <xf numFmtId="0" fontId="6" fillId="12" borderId="1" xfId="0" applyFont="1" applyFill="1" applyBorder="1" applyAlignment="1">
      <alignment horizontal="center" vertical="center"/>
    </xf>
    <xf numFmtId="0" fontId="6" fillId="12" borderId="26" xfId="0" applyFont="1" applyFill="1" applyBorder="1" applyAlignment="1">
      <alignment horizontal="center" vertical="center"/>
    </xf>
    <xf numFmtId="0" fontId="6" fillId="2" borderId="27" xfId="0" applyFont="1" applyFill="1" applyBorder="1" applyAlignment="1">
      <alignment vertical="center"/>
    </xf>
    <xf numFmtId="0" fontId="0" fillId="2" borderId="28" xfId="0" applyFill="1" applyBorder="1"/>
    <xf numFmtId="164" fontId="0" fillId="2" borderId="29" xfId="2" applyNumberFormat="1" applyFont="1" applyFill="1" applyBorder="1"/>
    <xf numFmtId="0" fontId="6" fillId="12" borderId="24" xfId="0" applyFont="1" applyFill="1" applyBorder="1" applyAlignment="1">
      <alignment horizontal="center" vertical="center"/>
    </xf>
    <xf numFmtId="0" fontId="6" fillId="12" borderId="22" xfId="0" applyFont="1" applyFill="1" applyBorder="1" applyAlignment="1">
      <alignment horizontal="center" vertical="center"/>
    </xf>
    <xf numFmtId="164" fontId="0" fillId="2" borderId="30" xfId="2" applyNumberFormat="1" applyFont="1" applyFill="1" applyBorder="1" applyAlignment="1">
      <alignment horizontal="center" vertical="center"/>
    </xf>
    <xf numFmtId="164" fontId="0" fillId="2" borderId="31" xfId="2" applyNumberFormat="1" applyFont="1" applyFill="1" applyBorder="1"/>
    <xf numFmtId="164" fontId="0" fillId="2" borderId="27" xfId="2" applyNumberFormat="1" applyFont="1" applyFill="1" applyBorder="1" applyAlignment="1">
      <alignment horizontal="center" vertical="center"/>
    </xf>
    <xf numFmtId="164" fontId="0" fillId="2" borderId="0" xfId="2" applyNumberFormat="1" applyFont="1" applyFill="1" applyBorder="1" applyAlignment="1">
      <alignment horizontal="center"/>
    </xf>
    <xf numFmtId="164" fontId="0" fillId="2" borderId="28" xfId="2" applyNumberFormat="1" applyFont="1" applyFill="1" applyBorder="1" applyAlignment="1">
      <alignment horizontal="center"/>
    </xf>
  </cellXfs>
  <cellStyles count="7">
    <cellStyle name="Milliers" xfId="6" builtinId="3"/>
    <cellStyle name="Milliers 2" xfId="4" xr:uid="{00000000-0005-0000-0000-000001000000}"/>
    <cellStyle name="Normal" xfId="0" builtinId="0"/>
    <cellStyle name="Normal 2" xfId="1" xr:uid="{00000000-0005-0000-0000-000003000000}"/>
    <cellStyle name="Normal 3" xfId="3" xr:uid="{00000000-0005-0000-0000-000004000000}"/>
    <cellStyle name="Normal_base coll cnracl immatriculées en 2003" xfId="5" xr:uid="{00000000-0005-0000-0000-000005000000}"/>
    <cellStyle name="Pourcentage" xfId="2" builtinId="5"/>
  </cellStyles>
  <dxfs count="0"/>
  <tableStyles count="1" defaultTableStyle="TableStyleMedium2" defaultPivotStyle="PivotStyleLight16">
    <tableStyle name="Invisible" pivot="0" table="0" count="0" xr9:uid="{0A5F564C-FB52-4027-8569-C3FAACB02598}"/>
  </tableStyles>
  <colors>
    <mruColors>
      <color rgb="FFFF3300"/>
      <color rgb="FF518CD3"/>
      <color rgb="FF7CA8DE"/>
      <color rgb="FF6FA0DB"/>
      <color rgb="FFA9C6E9"/>
      <color rgb="FFEEF3F8"/>
      <color rgb="FF000000"/>
      <color rgb="FFFF9933"/>
      <color rgb="FF9999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Evolution des personnels hospitaliers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'Evolution effectifs agents'!$A$5</c:f>
              <c:strCache>
                <c:ptCount val="1"/>
                <c:pt idx="0">
                  <c:v>Fonctionnaires</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cat>
            <c:numRef>
              <c:f>'Evolution effectifs agents'!$B$3:$N$3</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'Evolution effectifs agents'!$B$5:$N$5</c:f>
              <c:numCache>
                <c:formatCode>#\ ##0_ ;\-#\ ##0\ </c:formatCode>
                <c:ptCount val="13"/>
                <c:pt idx="0">
                  <c:v>903756</c:v>
                </c:pt>
                <c:pt idx="1">
                  <c:v>916111</c:v>
                </c:pt>
                <c:pt idx="2">
                  <c:v>939682</c:v>
                </c:pt>
                <c:pt idx="3">
                  <c:v>951743</c:v>
                </c:pt>
                <c:pt idx="4">
                  <c:v>955066</c:v>
                </c:pt>
                <c:pt idx="5">
                  <c:v>952552</c:v>
                </c:pt>
                <c:pt idx="6">
                  <c:v>955259</c:v>
                </c:pt>
                <c:pt idx="7">
                  <c:v>948400</c:v>
                </c:pt>
                <c:pt idx="8">
                  <c:v>939292</c:v>
                </c:pt>
                <c:pt idx="9">
                  <c:v>936242</c:v>
                </c:pt>
                <c:pt idx="10">
                  <c:v>936680</c:v>
                </c:pt>
                <c:pt idx="11">
                  <c:v>948052</c:v>
                </c:pt>
                <c:pt idx="12" formatCode="_-* #\ ##0\ _F_-;\-* #\ ##0\ _F_-;_-* &quot;-&quot;??\ _F_-;_-@_-">
                  <c:v>972909</c:v>
                </c:pt>
              </c:numCache>
            </c:numRef>
          </c:val>
          <c:smooth val="0"/>
          <c:extLst>
            <c:ext xmlns:c16="http://schemas.microsoft.com/office/drawing/2014/chart" uri="{C3380CC4-5D6E-409C-BE32-E72D297353CC}">
              <c16:uniqueId val="{00000001-A4E8-4ABB-A6D3-ED1F12378ACD}"/>
            </c:ext>
          </c:extLst>
        </c:ser>
        <c:ser>
          <c:idx val="1"/>
          <c:order val="1"/>
          <c:tx>
            <c:strRef>
              <c:f>'Evolution effectifs agents'!$A$4</c:f>
              <c:strCache>
                <c:ptCount val="1"/>
                <c:pt idx="0">
                  <c:v>Salariés</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numRef>
              <c:f>'Evolution effectifs agents'!$B$3:$N$3</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'Evolution effectifs agents'!$B$4:$N$4</c:f>
              <c:numCache>
                <c:formatCode>#\ ##0_ ;\-#\ ##0\ </c:formatCode>
                <c:ptCount val="13"/>
                <c:pt idx="0">
                  <c:v>501816</c:v>
                </c:pt>
                <c:pt idx="1">
                  <c:v>514035</c:v>
                </c:pt>
                <c:pt idx="2">
                  <c:v>521649</c:v>
                </c:pt>
                <c:pt idx="3">
                  <c:v>527401</c:v>
                </c:pt>
                <c:pt idx="4">
                  <c:v>535637</c:v>
                </c:pt>
                <c:pt idx="5">
                  <c:v>547586</c:v>
                </c:pt>
                <c:pt idx="6">
                  <c:v>559855</c:v>
                </c:pt>
                <c:pt idx="7">
                  <c:v>569744</c:v>
                </c:pt>
                <c:pt idx="8">
                  <c:v>582109</c:v>
                </c:pt>
                <c:pt idx="9">
                  <c:v>593889</c:v>
                </c:pt>
                <c:pt idx="10">
                  <c:v>634940</c:v>
                </c:pt>
                <c:pt idx="11">
                  <c:v>654691</c:v>
                </c:pt>
                <c:pt idx="12" formatCode="_-* #\ ##0\ _F_-;\-* #\ ##0\ _F_-;_-* &quot;-&quot;??\ _F_-;_-@_-">
                  <c:v>671429</c:v>
                </c:pt>
              </c:numCache>
            </c:numRef>
          </c:val>
          <c:smooth val="0"/>
          <c:extLst>
            <c:ext xmlns:c16="http://schemas.microsoft.com/office/drawing/2014/chart" uri="{C3380CC4-5D6E-409C-BE32-E72D297353CC}">
              <c16:uniqueId val="{00000000-A4E8-4ABB-A6D3-ED1F12378ACD}"/>
            </c:ext>
          </c:extLst>
        </c:ser>
        <c:dLbls>
          <c:showLegendKey val="0"/>
          <c:showVal val="0"/>
          <c:showCatName val="0"/>
          <c:showSerName val="0"/>
          <c:showPercent val="0"/>
          <c:showBubbleSize val="0"/>
        </c:dLbls>
        <c:marker val="1"/>
        <c:smooth val="0"/>
        <c:axId val="856448992"/>
        <c:axId val="856449352"/>
      </c:lineChart>
      <c:catAx>
        <c:axId val="856448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18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56449352"/>
        <c:crosses val="autoZero"/>
        <c:auto val="1"/>
        <c:lblAlgn val="ctr"/>
        <c:lblOffset val="100"/>
        <c:noMultiLvlLbl val="0"/>
      </c:catAx>
      <c:valAx>
        <c:axId val="856449352"/>
        <c:scaling>
          <c:orientation val="minMax"/>
          <c:min val="400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56448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a:pPr>
            <a:r>
              <a:rPr lang="fr-FR" sz="1600"/>
              <a:t>Répartition par âge des fonctionnaires</a:t>
            </a:r>
          </a:p>
        </c:rich>
      </c:tx>
      <c:layout>
        <c:manualLayout>
          <c:xMode val="edge"/>
          <c:yMode val="edge"/>
          <c:x val="0.2528487031864135"/>
          <c:y val="0"/>
        </c:manualLayout>
      </c:layout>
      <c:overlay val="0"/>
    </c:title>
    <c:autoTitleDeleted val="0"/>
    <c:plotArea>
      <c:layout>
        <c:manualLayout>
          <c:layoutTarget val="inner"/>
          <c:xMode val="edge"/>
          <c:yMode val="edge"/>
          <c:x val="0.10021713902972811"/>
          <c:y val="0.13053823149634422"/>
          <c:w val="0.85279860856583745"/>
          <c:h val="0.69147439382488318"/>
        </c:manualLayout>
      </c:layout>
      <c:barChart>
        <c:barDir val="bar"/>
        <c:grouping val="stacked"/>
        <c:varyColors val="0"/>
        <c:ser>
          <c:idx val="0"/>
          <c:order val="0"/>
          <c:tx>
            <c:strRef>
              <c:f>'Pyramide des ages fonctionnaire'!$E$3</c:f>
              <c:strCache>
                <c:ptCount val="1"/>
                <c:pt idx="0">
                  <c:v>âge </c:v>
                </c:pt>
              </c:strCache>
            </c:strRef>
          </c:tx>
          <c:invertIfNegative val="0"/>
          <c:cat>
            <c:numRef>
              <c:f>'Pyramide des ages fonctionnaire'!$E$4:$E$58</c:f>
              <c:numCache>
                <c:formatCode>General</c:formatCode>
                <c:ptCount val="5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numCache>
            </c:numRef>
          </c:cat>
          <c:val>
            <c:numRef>
              <c:f>'Pyramide des ages fonctionnaire'!$E$4:$E$58</c:f>
              <c:numCache>
                <c:formatCode>General</c:formatCode>
                <c:ptCount val="5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numCache>
            </c:numRef>
          </c:val>
          <c:extLst>
            <c:ext xmlns:c16="http://schemas.microsoft.com/office/drawing/2014/chart" uri="{C3380CC4-5D6E-409C-BE32-E72D297353CC}">
              <c16:uniqueId val="{00000000-52E8-4DDC-B11C-A9CFC061DA68}"/>
            </c:ext>
          </c:extLst>
        </c:ser>
        <c:ser>
          <c:idx val="1"/>
          <c:order val="1"/>
          <c:tx>
            <c:strRef>
              <c:f>'Pyramide des ages fonctionnaire'!$F$3</c:f>
              <c:strCache>
                <c:ptCount val="1"/>
                <c:pt idx="0">
                  <c:v>Hommes</c:v>
                </c:pt>
              </c:strCache>
            </c:strRef>
          </c:tx>
          <c:spPr>
            <a:solidFill>
              <a:srgbClr val="4472C4">
                <a:lumMod val="75000"/>
              </a:srgbClr>
            </a:solidFill>
            <a:ln>
              <a:solidFill>
                <a:srgbClr val="4472C4">
                  <a:lumMod val="50000"/>
                </a:srgbClr>
              </a:solidFill>
            </a:ln>
          </c:spPr>
          <c:invertIfNegative val="0"/>
          <c:cat>
            <c:numRef>
              <c:f>'Pyramide des ages fonctionnaire'!$E$4:$E$58</c:f>
              <c:numCache>
                <c:formatCode>General</c:formatCode>
                <c:ptCount val="5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numCache>
            </c:numRef>
          </c:cat>
          <c:val>
            <c:numRef>
              <c:f>'Pyramide des ages fonctionnaire'!$F$4:$F$58</c:f>
              <c:numCache>
                <c:formatCode>General</c:formatCode>
                <c:ptCount val="55"/>
                <c:pt idx="0">
                  <c:v>0</c:v>
                </c:pt>
                <c:pt idx="1">
                  <c:v>0</c:v>
                </c:pt>
                <c:pt idx="2">
                  <c:v>0</c:v>
                </c:pt>
                <c:pt idx="3">
                  <c:v>0</c:v>
                </c:pt>
                <c:pt idx="4">
                  <c:v>0</c:v>
                </c:pt>
                <c:pt idx="5">
                  <c:v>-20</c:v>
                </c:pt>
                <c:pt idx="6">
                  <c:v>-145</c:v>
                </c:pt>
                <c:pt idx="7">
                  <c:v>-337</c:v>
                </c:pt>
                <c:pt idx="8">
                  <c:v>-627</c:v>
                </c:pt>
                <c:pt idx="9">
                  <c:v>-995</c:v>
                </c:pt>
                <c:pt idx="10">
                  <c:v>-1415</c:v>
                </c:pt>
                <c:pt idx="11">
                  <c:v>-1786</c:v>
                </c:pt>
                <c:pt idx="12">
                  <c:v>-2174</c:v>
                </c:pt>
                <c:pt idx="13">
                  <c:v>-2474</c:v>
                </c:pt>
                <c:pt idx="14">
                  <c:v>-2736</c:v>
                </c:pt>
                <c:pt idx="15">
                  <c:v>-3171</c:v>
                </c:pt>
                <c:pt idx="16">
                  <c:v>-3405</c:v>
                </c:pt>
                <c:pt idx="17">
                  <c:v>-3658</c:v>
                </c:pt>
                <c:pt idx="18">
                  <c:v>-4202</c:v>
                </c:pt>
                <c:pt idx="19">
                  <c:v>-4296</c:v>
                </c:pt>
                <c:pt idx="20">
                  <c:v>-4554</c:v>
                </c:pt>
                <c:pt idx="21">
                  <c:v>-4487</c:v>
                </c:pt>
                <c:pt idx="22">
                  <c:v>-4626</c:v>
                </c:pt>
                <c:pt idx="23">
                  <c:v>-4530</c:v>
                </c:pt>
                <c:pt idx="24">
                  <c:v>-4579</c:v>
                </c:pt>
                <c:pt idx="25">
                  <c:v>-5032</c:v>
                </c:pt>
                <c:pt idx="26">
                  <c:v>-5126</c:v>
                </c:pt>
                <c:pt idx="27">
                  <c:v>-5082</c:v>
                </c:pt>
                <c:pt idx="28">
                  <c:v>-4944</c:v>
                </c:pt>
                <c:pt idx="29">
                  <c:v>-4907</c:v>
                </c:pt>
                <c:pt idx="30">
                  <c:v>-5109</c:v>
                </c:pt>
                <c:pt idx="31">
                  <c:v>-4890</c:v>
                </c:pt>
                <c:pt idx="32">
                  <c:v>-5149</c:v>
                </c:pt>
                <c:pt idx="33">
                  <c:v>-5772</c:v>
                </c:pt>
                <c:pt idx="34">
                  <c:v>-6057</c:v>
                </c:pt>
                <c:pt idx="35">
                  <c:v>-6063</c:v>
                </c:pt>
                <c:pt idx="36">
                  <c:v>-6089</c:v>
                </c:pt>
                <c:pt idx="37">
                  <c:v>-5715</c:v>
                </c:pt>
                <c:pt idx="38">
                  <c:v>-5713</c:v>
                </c:pt>
                <c:pt idx="39">
                  <c:v>-5600</c:v>
                </c:pt>
                <c:pt idx="40">
                  <c:v>-5520</c:v>
                </c:pt>
                <c:pt idx="41">
                  <c:v>-5728</c:v>
                </c:pt>
                <c:pt idx="42">
                  <c:v>-5466</c:v>
                </c:pt>
                <c:pt idx="43">
                  <c:v>-5119</c:v>
                </c:pt>
                <c:pt idx="44">
                  <c:v>-5039</c:v>
                </c:pt>
                <c:pt idx="45">
                  <c:v>-3731</c:v>
                </c:pt>
                <c:pt idx="46">
                  <c:v>-3086</c:v>
                </c:pt>
                <c:pt idx="47">
                  <c:v>-1610</c:v>
                </c:pt>
                <c:pt idx="48">
                  <c:v>-1008</c:v>
                </c:pt>
                <c:pt idx="49">
                  <c:v>-641</c:v>
                </c:pt>
                <c:pt idx="50">
                  <c:v>-362</c:v>
                </c:pt>
                <c:pt idx="51">
                  <c:v>-258</c:v>
                </c:pt>
                <c:pt idx="52">
                  <c:v>-65</c:v>
                </c:pt>
                <c:pt idx="53">
                  <c:v>-13</c:v>
                </c:pt>
                <c:pt idx="54">
                  <c:v>-9</c:v>
                </c:pt>
              </c:numCache>
            </c:numRef>
          </c:val>
          <c:extLst>
            <c:ext xmlns:c16="http://schemas.microsoft.com/office/drawing/2014/chart" uri="{C3380CC4-5D6E-409C-BE32-E72D297353CC}">
              <c16:uniqueId val="{00000001-52E8-4DDC-B11C-A9CFC061DA68}"/>
            </c:ext>
          </c:extLst>
        </c:ser>
        <c:ser>
          <c:idx val="2"/>
          <c:order val="2"/>
          <c:tx>
            <c:strRef>
              <c:f>'Pyramide des ages fonctionnaire'!$G$3</c:f>
              <c:strCache>
                <c:ptCount val="1"/>
                <c:pt idx="0">
                  <c:v>Femmes</c:v>
                </c:pt>
              </c:strCache>
            </c:strRef>
          </c:tx>
          <c:spPr>
            <a:solidFill>
              <a:srgbClr val="FF0000"/>
            </a:solidFill>
            <a:ln>
              <a:solidFill>
                <a:srgbClr val="C00000"/>
              </a:solidFill>
            </a:ln>
          </c:spPr>
          <c:invertIfNegative val="0"/>
          <c:cat>
            <c:numRef>
              <c:f>'Pyramide des ages fonctionnaire'!$E$4:$E$58</c:f>
              <c:numCache>
                <c:formatCode>General</c:formatCode>
                <c:ptCount val="5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numCache>
            </c:numRef>
          </c:cat>
          <c:val>
            <c:numRef>
              <c:f>'Pyramide des ages fonctionnaire'!$G$4:$G$58</c:f>
              <c:numCache>
                <c:formatCode>General</c:formatCode>
                <c:ptCount val="55"/>
                <c:pt idx="0">
                  <c:v>0</c:v>
                </c:pt>
                <c:pt idx="1">
                  <c:v>0</c:v>
                </c:pt>
                <c:pt idx="2">
                  <c:v>0</c:v>
                </c:pt>
                <c:pt idx="3">
                  <c:v>0</c:v>
                </c:pt>
                <c:pt idx="4">
                  <c:v>11</c:v>
                </c:pt>
                <c:pt idx="5">
                  <c:v>140</c:v>
                </c:pt>
                <c:pt idx="6">
                  <c:v>1108</c:v>
                </c:pt>
                <c:pt idx="7">
                  <c:v>2643</c:v>
                </c:pt>
                <c:pt idx="8">
                  <c:v>4682</c:v>
                </c:pt>
                <c:pt idx="9">
                  <c:v>7160</c:v>
                </c:pt>
                <c:pt idx="10">
                  <c:v>9510</c:v>
                </c:pt>
                <c:pt idx="11">
                  <c:v>11315</c:v>
                </c:pt>
                <c:pt idx="12">
                  <c:v>12708</c:v>
                </c:pt>
                <c:pt idx="13">
                  <c:v>13360</c:v>
                </c:pt>
                <c:pt idx="14">
                  <c:v>14302</c:v>
                </c:pt>
                <c:pt idx="15">
                  <c:v>16257</c:v>
                </c:pt>
                <c:pt idx="16">
                  <c:v>18245</c:v>
                </c:pt>
                <c:pt idx="17">
                  <c:v>19554</c:v>
                </c:pt>
                <c:pt idx="18">
                  <c:v>21533</c:v>
                </c:pt>
                <c:pt idx="19">
                  <c:v>22454</c:v>
                </c:pt>
                <c:pt idx="20">
                  <c:v>23184</c:v>
                </c:pt>
                <c:pt idx="21">
                  <c:v>23749</c:v>
                </c:pt>
                <c:pt idx="22">
                  <c:v>24023</c:v>
                </c:pt>
                <c:pt idx="23">
                  <c:v>23538</c:v>
                </c:pt>
                <c:pt idx="24">
                  <c:v>23566</c:v>
                </c:pt>
                <c:pt idx="25">
                  <c:v>25664</c:v>
                </c:pt>
                <c:pt idx="26">
                  <c:v>25768</c:v>
                </c:pt>
                <c:pt idx="27">
                  <c:v>25599</c:v>
                </c:pt>
                <c:pt idx="28">
                  <c:v>24317</c:v>
                </c:pt>
                <c:pt idx="29">
                  <c:v>23132</c:v>
                </c:pt>
                <c:pt idx="30">
                  <c:v>22660</c:v>
                </c:pt>
                <c:pt idx="31">
                  <c:v>21859</c:v>
                </c:pt>
                <c:pt idx="32">
                  <c:v>22513</c:v>
                </c:pt>
                <c:pt idx="33">
                  <c:v>23757</c:v>
                </c:pt>
                <c:pt idx="34">
                  <c:v>25401</c:v>
                </c:pt>
                <c:pt idx="35">
                  <c:v>26216</c:v>
                </c:pt>
                <c:pt idx="36">
                  <c:v>26045</c:v>
                </c:pt>
                <c:pt idx="37">
                  <c:v>24889</c:v>
                </c:pt>
                <c:pt idx="38">
                  <c:v>24525</c:v>
                </c:pt>
                <c:pt idx="39">
                  <c:v>23861</c:v>
                </c:pt>
                <c:pt idx="40">
                  <c:v>23146</c:v>
                </c:pt>
                <c:pt idx="41">
                  <c:v>23465</c:v>
                </c:pt>
                <c:pt idx="42">
                  <c:v>20904</c:v>
                </c:pt>
                <c:pt idx="43">
                  <c:v>19269</c:v>
                </c:pt>
                <c:pt idx="44">
                  <c:v>17227</c:v>
                </c:pt>
                <c:pt idx="45">
                  <c:v>14045</c:v>
                </c:pt>
                <c:pt idx="46">
                  <c:v>11667</c:v>
                </c:pt>
                <c:pt idx="47">
                  <c:v>4943</c:v>
                </c:pt>
                <c:pt idx="48">
                  <c:v>2733</c:v>
                </c:pt>
                <c:pt idx="49">
                  <c:v>1697</c:v>
                </c:pt>
                <c:pt idx="50">
                  <c:v>802</c:v>
                </c:pt>
                <c:pt idx="51">
                  <c:v>483</c:v>
                </c:pt>
                <c:pt idx="52">
                  <c:v>106</c:v>
                </c:pt>
                <c:pt idx="53">
                  <c:v>38</c:v>
                </c:pt>
                <c:pt idx="54">
                  <c:v>16</c:v>
                </c:pt>
              </c:numCache>
            </c:numRef>
          </c:val>
          <c:extLst>
            <c:ext xmlns:c16="http://schemas.microsoft.com/office/drawing/2014/chart" uri="{C3380CC4-5D6E-409C-BE32-E72D297353CC}">
              <c16:uniqueId val="{00000002-52E8-4DDC-B11C-A9CFC061DA68}"/>
            </c:ext>
          </c:extLst>
        </c:ser>
        <c:dLbls>
          <c:showLegendKey val="0"/>
          <c:showVal val="0"/>
          <c:showCatName val="0"/>
          <c:showSerName val="0"/>
          <c:showPercent val="0"/>
          <c:showBubbleSize val="0"/>
        </c:dLbls>
        <c:gapWidth val="0"/>
        <c:overlap val="100"/>
        <c:axId val="165521280"/>
        <c:axId val="165539840"/>
      </c:barChart>
      <c:catAx>
        <c:axId val="165521280"/>
        <c:scaling>
          <c:orientation val="minMax"/>
        </c:scaling>
        <c:delete val="0"/>
        <c:axPos val="l"/>
        <c:title>
          <c:tx>
            <c:rich>
              <a:bodyPr rot="0" vert="horz"/>
              <a:lstStyle/>
              <a:p>
                <a:pPr>
                  <a:defRPr/>
                </a:pPr>
                <a:r>
                  <a:rPr lang="fr-FR">
                    <a:latin typeface="Calibri"/>
                    <a:cs typeface="Calibri"/>
                  </a:rPr>
                  <a:t>Â</a:t>
                </a:r>
                <a:r>
                  <a:rPr lang="fr-FR"/>
                  <a:t>ges</a:t>
                </a:r>
              </a:p>
            </c:rich>
          </c:tx>
          <c:layout>
            <c:manualLayout>
              <c:xMode val="edge"/>
              <c:yMode val="edge"/>
              <c:x val="5.0038232974565909E-2"/>
              <c:y val="9.1539663809904401E-2"/>
            </c:manualLayout>
          </c:layout>
          <c:overlay val="0"/>
        </c:title>
        <c:numFmt formatCode="General" sourceLinked="1"/>
        <c:majorTickMark val="none"/>
        <c:minorTickMark val="none"/>
        <c:tickLblPos val="low"/>
        <c:crossAx val="165539840"/>
        <c:crossesAt val="0"/>
        <c:auto val="0"/>
        <c:lblAlgn val="ctr"/>
        <c:lblOffset val="21"/>
        <c:noMultiLvlLbl val="0"/>
      </c:catAx>
      <c:valAx>
        <c:axId val="165539840"/>
        <c:scaling>
          <c:orientation val="minMax"/>
          <c:max val="30000"/>
          <c:min val="-15000"/>
        </c:scaling>
        <c:delete val="0"/>
        <c:axPos val="b"/>
        <c:title>
          <c:tx>
            <c:rich>
              <a:bodyPr/>
              <a:lstStyle/>
              <a:p>
                <a:pPr>
                  <a:defRPr/>
                </a:pPr>
                <a:r>
                  <a:rPr lang="fr-FR"/>
                  <a:t>Effectif</a:t>
                </a:r>
              </a:p>
            </c:rich>
          </c:tx>
          <c:layout>
            <c:manualLayout>
              <c:xMode val="edge"/>
              <c:yMode val="edge"/>
              <c:x val="0.40993792689860364"/>
              <c:y val="0.94769162068005464"/>
            </c:manualLayout>
          </c:layout>
          <c:overlay val="0"/>
        </c:title>
        <c:numFmt formatCode="#,##0;#,##0" sourceLinked="0"/>
        <c:majorTickMark val="out"/>
        <c:minorTickMark val="none"/>
        <c:tickLblPos val="low"/>
        <c:txPr>
          <a:bodyPr rot="-2700000"/>
          <a:lstStyle/>
          <a:p>
            <a:pPr>
              <a:defRPr/>
            </a:pPr>
            <a:endParaRPr lang="fr-FR"/>
          </a:p>
        </c:txPr>
        <c:crossAx val="165521280"/>
        <c:crossesAt val="1"/>
        <c:crossBetween val="between"/>
        <c:majorUnit val="5000"/>
      </c:valAx>
    </c:plotArea>
    <c:plotVisOnly val="1"/>
    <c:dispBlanksAs val="gap"/>
    <c:showDLblsOverMax val="0"/>
  </c:chart>
  <c:spPr>
    <a:ln>
      <a:noFill/>
    </a:ln>
  </c:spPr>
  <c:txPr>
    <a:bodyPr/>
    <a:lstStyle/>
    <a:p>
      <a:pPr>
        <a:defRPr b="1"/>
      </a:pPr>
      <a:endParaRPr lang="fr-FR"/>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a:pPr>
            <a:r>
              <a:rPr lang="fr-FR" sz="1600"/>
              <a:t>Répartition par âge des salariés</a:t>
            </a:r>
          </a:p>
        </c:rich>
      </c:tx>
      <c:layout>
        <c:manualLayout>
          <c:xMode val="edge"/>
          <c:yMode val="edge"/>
          <c:x val="0.28845700624516057"/>
          <c:y val="1.5771096076275477E-2"/>
        </c:manualLayout>
      </c:layout>
      <c:overlay val="0"/>
    </c:title>
    <c:autoTitleDeleted val="0"/>
    <c:plotArea>
      <c:layout>
        <c:manualLayout>
          <c:layoutTarget val="inner"/>
          <c:xMode val="edge"/>
          <c:yMode val="edge"/>
          <c:x val="9.6260645301580988E-2"/>
          <c:y val="0.13053823149634422"/>
          <c:w val="0.85279860856583745"/>
          <c:h val="0.65993220167233213"/>
        </c:manualLayout>
      </c:layout>
      <c:barChart>
        <c:barDir val="bar"/>
        <c:grouping val="stacked"/>
        <c:varyColors val="0"/>
        <c:ser>
          <c:idx val="0"/>
          <c:order val="0"/>
          <c:tx>
            <c:strRef>
              <c:f>'Pyramide des ages salariés'!$E$3</c:f>
              <c:strCache>
                <c:ptCount val="1"/>
                <c:pt idx="0">
                  <c:v>âge </c:v>
                </c:pt>
              </c:strCache>
            </c:strRef>
          </c:tx>
          <c:invertIfNegative val="0"/>
          <c:cat>
            <c:numRef>
              <c:f>'Pyramide des ages salariés'!$E$4:$E$58</c:f>
              <c:numCache>
                <c:formatCode>General</c:formatCode>
                <c:ptCount val="5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numCache>
            </c:numRef>
          </c:cat>
          <c:val>
            <c:numRef>
              <c:f>'Pyramide des ages salariés'!$E$4:$E$58</c:f>
              <c:numCache>
                <c:formatCode>General</c:formatCode>
                <c:ptCount val="5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numCache>
            </c:numRef>
          </c:val>
          <c:extLst>
            <c:ext xmlns:c16="http://schemas.microsoft.com/office/drawing/2014/chart" uri="{C3380CC4-5D6E-409C-BE32-E72D297353CC}">
              <c16:uniqueId val="{00000000-F160-401A-B6BE-5B4F6AF20593}"/>
            </c:ext>
          </c:extLst>
        </c:ser>
        <c:ser>
          <c:idx val="1"/>
          <c:order val="1"/>
          <c:tx>
            <c:strRef>
              <c:f>'Pyramide des ages salariés'!$F$3</c:f>
              <c:strCache>
                <c:ptCount val="1"/>
                <c:pt idx="0">
                  <c:v>Hommes</c:v>
                </c:pt>
              </c:strCache>
            </c:strRef>
          </c:tx>
          <c:spPr>
            <a:solidFill>
              <a:srgbClr val="4472C4">
                <a:lumMod val="75000"/>
              </a:srgbClr>
            </a:solidFill>
            <a:ln>
              <a:solidFill>
                <a:srgbClr val="4472C4">
                  <a:lumMod val="50000"/>
                </a:srgbClr>
              </a:solidFill>
            </a:ln>
          </c:spPr>
          <c:invertIfNegative val="0"/>
          <c:cat>
            <c:numRef>
              <c:f>'Pyramide des ages salariés'!$E$4:$E$58</c:f>
              <c:numCache>
                <c:formatCode>General</c:formatCode>
                <c:ptCount val="5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numCache>
            </c:numRef>
          </c:cat>
          <c:val>
            <c:numRef>
              <c:f>'Pyramide des ages salariés'!$F$4:$F$58</c:f>
              <c:numCache>
                <c:formatCode>General</c:formatCode>
                <c:ptCount val="55"/>
                <c:pt idx="0">
                  <c:v>-6</c:v>
                </c:pt>
                <c:pt idx="1">
                  <c:v>-32</c:v>
                </c:pt>
                <c:pt idx="2">
                  <c:v>-153</c:v>
                </c:pt>
                <c:pt idx="3">
                  <c:v>-1441</c:v>
                </c:pt>
                <c:pt idx="4">
                  <c:v>-2981</c:v>
                </c:pt>
                <c:pt idx="5">
                  <c:v>-3692</c:v>
                </c:pt>
                <c:pt idx="6">
                  <c:v>-5519</c:v>
                </c:pt>
                <c:pt idx="7">
                  <c:v>-7002</c:v>
                </c:pt>
                <c:pt idx="8">
                  <c:v>-7513</c:v>
                </c:pt>
                <c:pt idx="9">
                  <c:v>-7558</c:v>
                </c:pt>
                <c:pt idx="10">
                  <c:v>-7206</c:v>
                </c:pt>
                <c:pt idx="11">
                  <c:v>-6957</c:v>
                </c:pt>
                <c:pt idx="12">
                  <c:v>-6940</c:v>
                </c:pt>
                <c:pt idx="13">
                  <c:v>-6463</c:v>
                </c:pt>
                <c:pt idx="14">
                  <c:v>-6204</c:v>
                </c:pt>
                <c:pt idx="15">
                  <c:v>-6224</c:v>
                </c:pt>
                <c:pt idx="16">
                  <c:v>-5852</c:v>
                </c:pt>
                <c:pt idx="17">
                  <c:v>-5509</c:v>
                </c:pt>
                <c:pt idx="18">
                  <c:v>-5123</c:v>
                </c:pt>
                <c:pt idx="19">
                  <c:v>-4835</c:v>
                </c:pt>
                <c:pt idx="20">
                  <c:v>-4378</c:v>
                </c:pt>
                <c:pt idx="21">
                  <c:v>-4153</c:v>
                </c:pt>
                <c:pt idx="22">
                  <c:v>-3737</c:v>
                </c:pt>
                <c:pt idx="23">
                  <c:v>-3364</c:v>
                </c:pt>
                <c:pt idx="24">
                  <c:v>-3143</c:v>
                </c:pt>
                <c:pt idx="25">
                  <c:v>-3225</c:v>
                </c:pt>
                <c:pt idx="26">
                  <c:v>-3102</c:v>
                </c:pt>
                <c:pt idx="27">
                  <c:v>-3105</c:v>
                </c:pt>
                <c:pt idx="28">
                  <c:v>-2896</c:v>
                </c:pt>
                <c:pt idx="29">
                  <c:v>-2767</c:v>
                </c:pt>
                <c:pt idx="30">
                  <c:v>-2658</c:v>
                </c:pt>
                <c:pt idx="31">
                  <c:v>-2567</c:v>
                </c:pt>
                <c:pt idx="32">
                  <c:v>-2577</c:v>
                </c:pt>
                <c:pt idx="33">
                  <c:v>-2574</c:v>
                </c:pt>
                <c:pt idx="34">
                  <c:v>-2592</c:v>
                </c:pt>
                <c:pt idx="35">
                  <c:v>-2513</c:v>
                </c:pt>
                <c:pt idx="36">
                  <c:v>-2577</c:v>
                </c:pt>
                <c:pt idx="37">
                  <c:v>-2493</c:v>
                </c:pt>
                <c:pt idx="38">
                  <c:v>-2261</c:v>
                </c:pt>
                <c:pt idx="39">
                  <c:v>-2324</c:v>
                </c:pt>
                <c:pt idx="40">
                  <c:v>-2200</c:v>
                </c:pt>
                <c:pt idx="41">
                  <c:v>-2313</c:v>
                </c:pt>
                <c:pt idx="42">
                  <c:v>-2294</c:v>
                </c:pt>
                <c:pt idx="43">
                  <c:v>-2368</c:v>
                </c:pt>
                <c:pt idx="44">
                  <c:v>-2369</c:v>
                </c:pt>
                <c:pt idx="45">
                  <c:v>-2305</c:v>
                </c:pt>
                <c:pt idx="46">
                  <c:v>-2201</c:v>
                </c:pt>
                <c:pt idx="47">
                  <c:v>-2153</c:v>
                </c:pt>
                <c:pt idx="48">
                  <c:v>-1895</c:v>
                </c:pt>
                <c:pt idx="49">
                  <c:v>-1873</c:v>
                </c:pt>
                <c:pt idx="50">
                  <c:v>-1762</c:v>
                </c:pt>
                <c:pt idx="51">
                  <c:v>-1398</c:v>
                </c:pt>
                <c:pt idx="52">
                  <c:v>-1293</c:v>
                </c:pt>
                <c:pt idx="53">
                  <c:v>-1012</c:v>
                </c:pt>
                <c:pt idx="54">
                  <c:v>-856</c:v>
                </c:pt>
              </c:numCache>
            </c:numRef>
          </c:val>
          <c:extLst>
            <c:ext xmlns:c16="http://schemas.microsoft.com/office/drawing/2014/chart" uri="{C3380CC4-5D6E-409C-BE32-E72D297353CC}">
              <c16:uniqueId val="{00000001-F160-401A-B6BE-5B4F6AF20593}"/>
            </c:ext>
          </c:extLst>
        </c:ser>
        <c:ser>
          <c:idx val="2"/>
          <c:order val="2"/>
          <c:tx>
            <c:strRef>
              <c:f>'Pyramide des ages salariés'!$G$3</c:f>
              <c:strCache>
                <c:ptCount val="1"/>
                <c:pt idx="0">
                  <c:v>Femmes</c:v>
                </c:pt>
              </c:strCache>
            </c:strRef>
          </c:tx>
          <c:spPr>
            <a:solidFill>
              <a:srgbClr val="FF0000"/>
            </a:solidFill>
            <a:ln>
              <a:solidFill>
                <a:srgbClr val="C00000"/>
              </a:solidFill>
            </a:ln>
          </c:spPr>
          <c:invertIfNegative val="0"/>
          <c:cat>
            <c:numRef>
              <c:f>'Pyramide des ages salariés'!$E$4:$E$58</c:f>
              <c:numCache>
                <c:formatCode>General</c:formatCode>
                <c:ptCount val="5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numCache>
            </c:numRef>
          </c:cat>
          <c:val>
            <c:numRef>
              <c:f>'Pyramide des ages salariés'!$G$4:$G$58</c:f>
              <c:numCache>
                <c:formatCode>General</c:formatCode>
                <c:ptCount val="55"/>
                <c:pt idx="0">
                  <c:v>1</c:v>
                </c:pt>
                <c:pt idx="1">
                  <c:v>68</c:v>
                </c:pt>
                <c:pt idx="2">
                  <c:v>465</c:v>
                </c:pt>
                <c:pt idx="3">
                  <c:v>3933</c:v>
                </c:pt>
                <c:pt idx="4">
                  <c:v>9058</c:v>
                </c:pt>
                <c:pt idx="5">
                  <c:v>12282</c:v>
                </c:pt>
                <c:pt idx="6">
                  <c:v>18574</c:v>
                </c:pt>
                <c:pt idx="7">
                  <c:v>23124</c:v>
                </c:pt>
                <c:pt idx="8">
                  <c:v>24691</c:v>
                </c:pt>
                <c:pt idx="9">
                  <c:v>24312</c:v>
                </c:pt>
                <c:pt idx="10">
                  <c:v>21904</c:v>
                </c:pt>
                <c:pt idx="11">
                  <c:v>19876</c:v>
                </c:pt>
                <c:pt idx="12">
                  <c:v>18212</c:v>
                </c:pt>
                <c:pt idx="13">
                  <c:v>16340</c:v>
                </c:pt>
                <c:pt idx="14">
                  <c:v>14798</c:v>
                </c:pt>
                <c:pt idx="15">
                  <c:v>14128</c:v>
                </c:pt>
                <c:pt idx="16">
                  <c:v>13691</c:v>
                </c:pt>
                <c:pt idx="17">
                  <c:v>12954</c:v>
                </c:pt>
                <c:pt idx="18">
                  <c:v>12388</c:v>
                </c:pt>
                <c:pt idx="19">
                  <c:v>12070</c:v>
                </c:pt>
                <c:pt idx="20">
                  <c:v>11486</c:v>
                </c:pt>
                <c:pt idx="21">
                  <c:v>11143</c:v>
                </c:pt>
                <c:pt idx="22">
                  <c:v>10167</c:v>
                </c:pt>
                <c:pt idx="23">
                  <c:v>9661</c:v>
                </c:pt>
                <c:pt idx="24">
                  <c:v>8962</c:v>
                </c:pt>
                <c:pt idx="25">
                  <c:v>9325</c:v>
                </c:pt>
                <c:pt idx="26">
                  <c:v>8786</c:v>
                </c:pt>
                <c:pt idx="27">
                  <c:v>8690</c:v>
                </c:pt>
                <c:pt idx="28">
                  <c:v>7963</c:v>
                </c:pt>
                <c:pt idx="29">
                  <c:v>7690</c:v>
                </c:pt>
                <c:pt idx="30">
                  <c:v>7289</c:v>
                </c:pt>
                <c:pt idx="31">
                  <c:v>7092</c:v>
                </c:pt>
                <c:pt idx="32">
                  <c:v>7066</c:v>
                </c:pt>
                <c:pt idx="33">
                  <c:v>7055</c:v>
                </c:pt>
                <c:pt idx="34">
                  <c:v>7130</c:v>
                </c:pt>
                <c:pt idx="35">
                  <c:v>6959</c:v>
                </c:pt>
                <c:pt idx="36">
                  <c:v>6766</c:v>
                </c:pt>
                <c:pt idx="37">
                  <c:v>6357</c:v>
                </c:pt>
                <c:pt idx="38">
                  <c:v>5978</c:v>
                </c:pt>
                <c:pt idx="39">
                  <c:v>5639</c:v>
                </c:pt>
                <c:pt idx="40">
                  <c:v>5277</c:v>
                </c:pt>
                <c:pt idx="41">
                  <c:v>5242</c:v>
                </c:pt>
                <c:pt idx="42">
                  <c:v>4894</c:v>
                </c:pt>
                <c:pt idx="43">
                  <c:v>4882</c:v>
                </c:pt>
                <c:pt idx="44">
                  <c:v>4513</c:v>
                </c:pt>
                <c:pt idx="45">
                  <c:v>4068</c:v>
                </c:pt>
                <c:pt idx="46">
                  <c:v>3878</c:v>
                </c:pt>
                <c:pt idx="47">
                  <c:v>3773</c:v>
                </c:pt>
                <c:pt idx="48">
                  <c:v>2923</c:v>
                </c:pt>
                <c:pt idx="49">
                  <c:v>2385</c:v>
                </c:pt>
                <c:pt idx="50">
                  <c:v>2007</c:v>
                </c:pt>
                <c:pt idx="51">
                  <c:v>1490</c:v>
                </c:pt>
                <c:pt idx="52">
                  <c:v>1251</c:v>
                </c:pt>
                <c:pt idx="53">
                  <c:v>820</c:v>
                </c:pt>
                <c:pt idx="54">
                  <c:v>575</c:v>
                </c:pt>
              </c:numCache>
            </c:numRef>
          </c:val>
          <c:extLst>
            <c:ext xmlns:c16="http://schemas.microsoft.com/office/drawing/2014/chart" uri="{C3380CC4-5D6E-409C-BE32-E72D297353CC}">
              <c16:uniqueId val="{00000002-F160-401A-B6BE-5B4F6AF20593}"/>
            </c:ext>
          </c:extLst>
        </c:ser>
        <c:dLbls>
          <c:showLegendKey val="0"/>
          <c:showVal val="0"/>
          <c:showCatName val="0"/>
          <c:showSerName val="0"/>
          <c:showPercent val="0"/>
          <c:showBubbleSize val="0"/>
        </c:dLbls>
        <c:gapWidth val="0"/>
        <c:overlap val="100"/>
        <c:axId val="165521280"/>
        <c:axId val="165539840"/>
      </c:barChart>
      <c:catAx>
        <c:axId val="165521280"/>
        <c:scaling>
          <c:orientation val="minMax"/>
        </c:scaling>
        <c:delete val="0"/>
        <c:axPos val="l"/>
        <c:title>
          <c:tx>
            <c:rich>
              <a:bodyPr rot="0" vert="horz"/>
              <a:lstStyle/>
              <a:p>
                <a:pPr>
                  <a:defRPr/>
                </a:pPr>
                <a:r>
                  <a:rPr lang="fr-FR">
                    <a:latin typeface="Calibri"/>
                    <a:cs typeface="Calibri"/>
                  </a:rPr>
                  <a:t>Â</a:t>
                </a:r>
                <a:r>
                  <a:rPr lang="fr-FR"/>
                  <a:t>ges</a:t>
                </a:r>
              </a:p>
            </c:rich>
          </c:tx>
          <c:layout>
            <c:manualLayout>
              <c:xMode val="edge"/>
              <c:yMode val="edge"/>
              <c:x val="5.0038232974565909E-2"/>
              <c:y val="9.1539663809904401E-2"/>
            </c:manualLayout>
          </c:layout>
          <c:overlay val="0"/>
        </c:title>
        <c:numFmt formatCode="General" sourceLinked="1"/>
        <c:majorTickMark val="none"/>
        <c:minorTickMark val="none"/>
        <c:tickLblPos val="low"/>
        <c:crossAx val="165539840"/>
        <c:crossesAt val="0"/>
        <c:auto val="0"/>
        <c:lblAlgn val="ctr"/>
        <c:lblOffset val="21"/>
        <c:noMultiLvlLbl val="0"/>
      </c:catAx>
      <c:valAx>
        <c:axId val="165539840"/>
        <c:scaling>
          <c:orientation val="minMax"/>
          <c:max val="30000"/>
          <c:min val="-15000"/>
        </c:scaling>
        <c:delete val="0"/>
        <c:axPos val="b"/>
        <c:title>
          <c:tx>
            <c:rich>
              <a:bodyPr/>
              <a:lstStyle/>
              <a:p>
                <a:pPr>
                  <a:defRPr/>
                </a:pPr>
                <a:r>
                  <a:rPr lang="fr-FR"/>
                  <a:t>Effectif</a:t>
                </a:r>
              </a:p>
            </c:rich>
          </c:tx>
          <c:layout>
            <c:manualLayout>
              <c:xMode val="edge"/>
              <c:yMode val="edge"/>
              <c:x val="0.45743890518084068"/>
              <c:y val="0.92821606203334173"/>
            </c:manualLayout>
          </c:layout>
          <c:overlay val="0"/>
        </c:title>
        <c:numFmt formatCode="#,##0;#,##0" sourceLinked="0"/>
        <c:majorTickMark val="out"/>
        <c:minorTickMark val="none"/>
        <c:tickLblPos val="low"/>
        <c:txPr>
          <a:bodyPr rot="-2700000"/>
          <a:lstStyle/>
          <a:p>
            <a:pPr>
              <a:defRPr/>
            </a:pPr>
            <a:endParaRPr lang="fr-FR"/>
          </a:p>
        </c:txPr>
        <c:crossAx val="165521280"/>
        <c:crossesAt val="1"/>
        <c:crossBetween val="between"/>
        <c:majorUnit val="5000"/>
      </c:valAx>
    </c:plotArea>
    <c:plotVisOnly val="1"/>
    <c:dispBlanksAs val="gap"/>
    <c:showDLblsOverMax val="0"/>
  </c:chart>
  <c:spPr>
    <a:ln>
      <a:noFill/>
    </a:ln>
  </c:spPr>
  <c:txPr>
    <a:bodyPr/>
    <a:lstStyle/>
    <a:p>
      <a:pPr>
        <a:defRPr b="1"/>
      </a:pPr>
      <a:endParaRPr lang="fr-FR"/>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6.7356297745082658E-2"/>
          <c:y val="7.7675673433304671E-2"/>
          <c:w val="0.90693204132366934"/>
          <c:h val="0.72641713884363013"/>
        </c:manualLayout>
      </c:layout>
      <c:lineChart>
        <c:grouping val="standard"/>
        <c:varyColors val="0"/>
        <c:ser>
          <c:idx val="0"/>
          <c:order val="0"/>
          <c:tx>
            <c:strRef>
              <c:f>'Evolution du nb d''employeurs'!$C$5</c:f>
              <c:strCache>
                <c:ptCount val="1"/>
                <c:pt idx="0">
                  <c:v>Employeurs CNRACL</c:v>
                </c:pt>
              </c:strCache>
            </c:strRef>
          </c:tx>
          <c:spPr>
            <a:ln>
              <a:solidFill>
                <a:srgbClr val="92D050"/>
              </a:solidFill>
            </a:ln>
          </c:spPr>
          <c:marker>
            <c:symbol val="none"/>
          </c:marker>
          <c:cat>
            <c:numRef>
              <c:f>'Evolution du nb d''employeurs'!$D$4:$V$4</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'Evolution du nb d''employeurs'!$D$5:$V$5</c:f>
              <c:numCache>
                <c:formatCode>General</c:formatCode>
                <c:ptCount val="19"/>
                <c:pt idx="0">
                  <c:v>2518</c:v>
                </c:pt>
                <c:pt idx="1">
                  <c:v>2496</c:v>
                </c:pt>
                <c:pt idx="2">
                  <c:v>2487</c:v>
                </c:pt>
                <c:pt idx="3">
                  <c:v>2479</c:v>
                </c:pt>
                <c:pt idx="4">
                  <c:v>2466</c:v>
                </c:pt>
                <c:pt idx="5">
                  <c:v>2461</c:v>
                </c:pt>
                <c:pt idx="6">
                  <c:v>2452</c:v>
                </c:pt>
                <c:pt idx="7">
                  <c:v>2439</c:v>
                </c:pt>
                <c:pt idx="8">
                  <c:v>2417</c:v>
                </c:pt>
                <c:pt idx="9">
                  <c:v>2398</c:v>
                </c:pt>
                <c:pt idx="10">
                  <c:v>2371</c:v>
                </c:pt>
                <c:pt idx="11">
                  <c:v>2317</c:v>
                </c:pt>
                <c:pt idx="12">
                  <c:v>2279</c:v>
                </c:pt>
                <c:pt idx="13">
                  <c:v>2262</c:v>
                </c:pt>
                <c:pt idx="14">
                  <c:v>2238</c:v>
                </c:pt>
                <c:pt idx="15">
                  <c:v>2203</c:v>
                </c:pt>
                <c:pt idx="16">
                  <c:v>2184</c:v>
                </c:pt>
                <c:pt idx="17">
                  <c:v>2162</c:v>
                </c:pt>
                <c:pt idx="18">
                  <c:v>2156</c:v>
                </c:pt>
              </c:numCache>
            </c:numRef>
          </c:val>
          <c:smooth val="0"/>
          <c:extLst>
            <c:ext xmlns:c16="http://schemas.microsoft.com/office/drawing/2014/chart" uri="{C3380CC4-5D6E-409C-BE32-E72D297353CC}">
              <c16:uniqueId val="{00000000-F452-43AB-BD74-A5A13828AD87}"/>
            </c:ext>
          </c:extLst>
        </c:ser>
        <c:ser>
          <c:idx val="1"/>
          <c:order val="1"/>
          <c:tx>
            <c:strRef>
              <c:f>'Evolution du nb d''employeurs'!$C$6</c:f>
              <c:strCache>
                <c:ptCount val="1"/>
                <c:pt idx="0">
                  <c:v>Employeurs Ircantec</c:v>
                </c:pt>
              </c:strCache>
            </c:strRef>
          </c:tx>
          <c:spPr>
            <a:ln>
              <a:solidFill>
                <a:srgbClr val="FF0000"/>
              </a:solidFill>
            </a:ln>
          </c:spPr>
          <c:marker>
            <c:symbol val="none"/>
          </c:marker>
          <c:cat>
            <c:numRef>
              <c:f>'Evolution du nb d''employeurs'!$D$4:$V$4</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'Evolution du nb d''employeurs'!$D$6:$V$6</c:f>
              <c:numCache>
                <c:formatCode>General</c:formatCode>
                <c:ptCount val="19"/>
                <c:pt idx="0">
                  <c:v>2578</c:v>
                </c:pt>
                <c:pt idx="1">
                  <c:v>2577</c:v>
                </c:pt>
                <c:pt idx="2">
                  <c:v>2565</c:v>
                </c:pt>
                <c:pt idx="3">
                  <c:v>2549</c:v>
                </c:pt>
                <c:pt idx="4">
                  <c:v>2541</c:v>
                </c:pt>
                <c:pt idx="5">
                  <c:v>2532</c:v>
                </c:pt>
                <c:pt idx="6">
                  <c:v>2514</c:v>
                </c:pt>
                <c:pt idx="7">
                  <c:v>2519</c:v>
                </c:pt>
                <c:pt idx="8">
                  <c:v>2482</c:v>
                </c:pt>
                <c:pt idx="9">
                  <c:v>2453</c:v>
                </c:pt>
                <c:pt idx="10">
                  <c:v>2425</c:v>
                </c:pt>
                <c:pt idx="11">
                  <c:v>2396</c:v>
                </c:pt>
                <c:pt idx="12">
                  <c:v>2360</c:v>
                </c:pt>
                <c:pt idx="13">
                  <c:v>2340</c:v>
                </c:pt>
                <c:pt idx="14">
                  <c:v>2326</c:v>
                </c:pt>
                <c:pt idx="15">
                  <c:v>2306</c:v>
                </c:pt>
                <c:pt idx="16">
                  <c:v>2282</c:v>
                </c:pt>
                <c:pt idx="17">
                  <c:v>2271</c:v>
                </c:pt>
                <c:pt idx="18">
                  <c:v>2245</c:v>
                </c:pt>
              </c:numCache>
            </c:numRef>
          </c:val>
          <c:smooth val="0"/>
          <c:extLst>
            <c:ext xmlns:c16="http://schemas.microsoft.com/office/drawing/2014/chart" uri="{C3380CC4-5D6E-409C-BE32-E72D297353CC}">
              <c16:uniqueId val="{00000001-F452-43AB-BD74-A5A13828AD87}"/>
            </c:ext>
          </c:extLst>
        </c:ser>
        <c:dLbls>
          <c:showLegendKey val="0"/>
          <c:showVal val="0"/>
          <c:showCatName val="0"/>
          <c:showSerName val="0"/>
          <c:showPercent val="0"/>
          <c:showBubbleSize val="0"/>
        </c:dLbls>
        <c:smooth val="0"/>
        <c:axId val="175105536"/>
        <c:axId val="175107072"/>
      </c:lineChart>
      <c:catAx>
        <c:axId val="175105536"/>
        <c:scaling>
          <c:orientation val="minMax"/>
        </c:scaling>
        <c:delete val="0"/>
        <c:axPos val="b"/>
        <c:numFmt formatCode="General" sourceLinked="1"/>
        <c:majorTickMark val="out"/>
        <c:minorTickMark val="none"/>
        <c:tickLblPos val="nextTo"/>
        <c:crossAx val="175107072"/>
        <c:crosses val="autoZero"/>
        <c:auto val="1"/>
        <c:lblAlgn val="ctr"/>
        <c:lblOffset val="100"/>
        <c:noMultiLvlLbl val="0"/>
      </c:catAx>
      <c:valAx>
        <c:axId val="175107072"/>
        <c:scaling>
          <c:orientation val="minMax"/>
          <c:max val="2600"/>
          <c:min val="2100"/>
        </c:scaling>
        <c:delete val="0"/>
        <c:axPos val="l"/>
        <c:majorGridlines/>
        <c:numFmt formatCode="General" sourceLinked="1"/>
        <c:majorTickMark val="out"/>
        <c:minorTickMark val="none"/>
        <c:tickLblPos val="nextTo"/>
        <c:crossAx val="175105536"/>
        <c:crosses val="autoZero"/>
        <c:crossBetween val="between"/>
        <c:majorUnit val="100"/>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228600</xdr:colOff>
      <xdr:row>1</xdr:row>
      <xdr:rowOff>76199</xdr:rowOff>
    </xdr:from>
    <xdr:ext cx="7458075" cy="5743576"/>
    <xdr:sp macro="" textlink="">
      <xdr:nvSpPr>
        <xdr:cNvPr id="2" name="ZoneTexte 1">
          <a:extLst>
            <a:ext uri="{FF2B5EF4-FFF2-40B4-BE49-F238E27FC236}">
              <a16:creationId xmlns:a16="http://schemas.microsoft.com/office/drawing/2014/main" id="{6B4D07CF-BBDC-460A-83EA-7493D91CF7A8}"/>
            </a:ext>
          </a:extLst>
        </xdr:cNvPr>
        <xdr:cNvSpPr txBox="1"/>
      </xdr:nvSpPr>
      <xdr:spPr>
        <a:xfrm>
          <a:off x="228600" y="266699"/>
          <a:ext cx="7458075" cy="5743576"/>
        </a:xfrm>
        <a:prstGeom prst="rect">
          <a:avLst/>
        </a:prstGeom>
        <a:noFill/>
        <a:ln>
          <a:solidFill>
            <a:schemeClr val="tx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lang="fr-FR" sz="1100" b="1" u="sng">
              <a:solidFill>
                <a:schemeClr val="tx1"/>
              </a:solidFill>
              <a:effectLst/>
              <a:latin typeface="+mn-lt"/>
              <a:ea typeface="+mn-ea"/>
              <a:cs typeface="+mn-cs"/>
            </a:rPr>
            <a:t>Champ de l'étude :</a:t>
          </a:r>
          <a:endParaRPr lang="fr-FR" sz="1100">
            <a:solidFill>
              <a:schemeClr val="tx1"/>
            </a:solidFill>
            <a:effectLst/>
            <a:latin typeface="+mn-lt"/>
            <a:ea typeface="+mn-ea"/>
            <a:cs typeface="+mn-cs"/>
          </a:endParaRPr>
        </a:p>
        <a:p>
          <a:endParaRPr lang="fr-FR" sz="1100" b="1">
            <a:solidFill>
              <a:schemeClr val="tx1"/>
            </a:solidFill>
            <a:effectLst/>
            <a:latin typeface="+mn-lt"/>
            <a:ea typeface="+mn-ea"/>
            <a:cs typeface="+mn-cs"/>
          </a:endParaRPr>
        </a:p>
        <a:p>
          <a:r>
            <a:rPr lang="fr-FR" sz="1100" b="1">
              <a:solidFill>
                <a:schemeClr val="tx1"/>
              </a:solidFill>
              <a:effectLst/>
              <a:latin typeface="+mn-lt"/>
              <a:ea typeface="+mn-ea"/>
              <a:cs typeface="+mn-cs"/>
            </a:rPr>
            <a:t>Pour les fonctionnaires relevant des employeurs hospitaliers</a:t>
          </a:r>
          <a:r>
            <a:rPr lang="fr-FR" sz="1100">
              <a:solidFill>
                <a:schemeClr val="tx1"/>
              </a:solidFill>
              <a:effectLst/>
              <a:latin typeface="+mn-lt"/>
              <a:ea typeface="+mn-ea"/>
              <a:cs typeface="+mn-cs"/>
            </a:rPr>
            <a:t> : ensemble des personnes affiliées au régime de retraite des fonctionnaires territoriaux et hospitaliers, la CNRACL, et qui n’ont pas liquidé leurs droits à pension au 31 décembre 2022. En d’autres termes, le périmètre des fonctionnaires concerne toutes les personnes ayant fait l'objet d'au moins une déclaration de la part d'un employeur relevant de la fonction publique hospitalière (établissements hospitaliers, maisons de retraite, autres établissements de santé) durant leur carrière et n’ayant pas liquidé leurs droits à retraite. Ce périmètre comprend donc des personnes qui peuvent ne pas être en activité (en disponibilité par exemple). </a:t>
          </a:r>
        </a:p>
        <a:p>
          <a:r>
            <a:rPr lang="fr-FR" sz="1100" b="1">
              <a:solidFill>
                <a:schemeClr val="tx1"/>
              </a:solidFill>
              <a:effectLst/>
              <a:latin typeface="+mn-lt"/>
              <a:ea typeface="+mn-ea"/>
              <a:cs typeface="+mn-cs"/>
            </a:rPr>
            <a:t>Pour les salariés relevant des employeurs hospitaliers</a:t>
          </a:r>
          <a:r>
            <a:rPr lang="fr-FR" sz="1100">
              <a:solidFill>
                <a:schemeClr val="tx1"/>
              </a:solidFill>
              <a:effectLst/>
              <a:latin typeface="+mn-lt"/>
              <a:ea typeface="+mn-ea"/>
              <a:cs typeface="+mn-cs"/>
            </a:rPr>
            <a:t> : ensemble des personnes qui ont cotisé à l’Ircantec au cours de l’année 2022 en travaillant chez un employeur relevant de la fonction publique hospitalière, c’est-à-dire ayant fait l’objet d’une déclaration dans l’année 2022 quelles que soient la durée de leur activité et leurs conditions de travail (temps complet ou partiel, travail saisonnier ou à domicile...). </a:t>
          </a:r>
        </a:p>
        <a:p>
          <a:r>
            <a:rPr lang="fr-FR" sz="1100">
              <a:solidFill>
                <a:schemeClr val="tx1"/>
              </a:solidFill>
              <a:effectLst/>
              <a:latin typeface="+mn-lt"/>
              <a:ea typeface="+mn-ea"/>
              <a:cs typeface="+mn-cs"/>
            </a:rPr>
            <a:t>Les salariés de la fonction publique hospitalière relevant de l’Ircantec ont une durée d’affiliation dans le régime réduite pour une bonne partie des personnes ayant acquis des droits. Ainsi, la durée moyenne de cotisation est inférieure à 10 années et près de 50 % des personnes partant à la retraite perçoivent un versement sous forme de capital unique (pour plus de détails, voir le </a:t>
          </a:r>
          <a:r>
            <a:rPr lang="fr-FR" sz="1100" u="sng">
              <a:solidFill>
                <a:schemeClr val="tx1"/>
              </a:solidFill>
              <a:effectLst/>
              <a:latin typeface="+mn-lt"/>
              <a:ea typeface="+mn-ea"/>
              <a:cs typeface="+mn-cs"/>
              <a:hlinkClick xmlns:r="http://schemas.openxmlformats.org/officeDocument/2006/relationships" r:id=""/>
            </a:rPr>
            <a:t>Questions retraite et solidarité - Les études n°25</a:t>
          </a:r>
          <a:r>
            <a:rPr lang="fr-FR" sz="1100">
              <a:solidFill>
                <a:schemeClr val="tx1"/>
              </a:solidFill>
              <a:effectLst/>
              <a:latin typeface="+mn-lt"/>
              <a:ea typeface="+mn-ea"/>
              <a:cs typeface="+mn-cs"/>
            </a:rPr>
            <a:t>). A l’inverse, les fonctionnaires hospitaliers ont des carrières relevant de la CNRACL qui concernent la majeure partie de leur carrière. La CNRACL constitue ainsi leur régime principal dans la très grande majorité des cas (pour plus de détails, voir le </a:t>
          </a:r>
          <a:r>
            <a:rPr lang="fr-FR" sz="1100" u="sng">
              <a:solidFill>
                <a:schemeClr val="tx1"/>
              </a:solidFill>
              <a:effectLst/>
              <a:latin typeface="+mn-lt"/>
              <a:ea typeface="+mn-ea"/>
              <a:cs typeface="+mn-cs"/>
              <a:hlinkClick xmlns:r="http://schemas.openxmlformats.org/officeDocument/2006/relationships" r:id=""/>
            </a:rPr>
            <a:t>Questions retraite et solidarité - Les études n°5</a:t>
          </a:r>
          <a:r>
            <a:rPr lang="fr-FR" sz="1100">
              <a:solidFill>
                <a:schemeClr val="tx1"/>
              </a:solidFill>
              <a:effectLst/>
              <a:latin typeface="+mn-lt"/>
              <a:ea typeface="+mn-ea"/>
              <a:cs typeface="+mn-cs"/>
            </a:rPr>
            <a:t> Questions retraite et solidarité - Les études n°5). Par conséquent, le périmètre retenu pour les salariés est celui des individus qui ont acquis des droits au cours de l’année 2022 alors que le périmètre considéré pour les fonctionnaires est celui des individus qui disposent de droits dans le régime à la fin de l’année 2022.</a:t>
          </a:r>
        </a:p>
        <a:p>
          <a:r>
            <a:rPr lang="fr-FR" sz="1100" b="1">
              <a:solidFill>
                <a:schemeClr val="tx1"/>
              </a:solidFill>
              <a:effectLst/>
              <a:latin typeface="+mn-lt"/>
              <a:ea typeface="+mn-ea"/>
              <a:cs typeface="+mn-cs"/>
            </a:rPr>
            <a:t>Les employeurs</a:t>
          </a:r>
          <a:r>
            <a:rPr lang="fr-FR" sz="1100">
              <a:solidFill>
                <a:schemeClr val="tx1"/>
              </a:solidFill>
              <a:effectLst/>
              <a:latin typeface="+mn-lt"/>
              <a:ea typeface="+mn-ea"/>
              <a:cs typeface="+mn-cs"/>
            </a:rPr>
            <a:t> : le nombre d’employeurs comptabilisés correspond à l’ensemble des employeurs actifs immatriculés à la CNRACL et / ou à l’Ircantec. À noter que certains établissements hospitaliers sont parfois regroupés pour être rattachés à un même employeur. Par exemple, l’Assistance publique – Hôpitaux de Marseille (AP-HM) regroupe plusieurs hôpitaux mais n’est comptabilisée que pour un seul employeur, contrairement à l’Assistance publique – Hôpitaux de Paris (AP-HP) qui dénombre près d’une quarantaine d’établissements différents, dont chacun est identifié comme un employeur à part entière au regard des deux régimes de retraite.</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xdr:col>
      <xdr:colOff>680357</xdr:colOff>
      <xdr:row>7</xdr:row>
      <xdr:rowOff>0</xdr:rowOff>
    </xdr:from>
    <xdr:to>
      <xdr:col>14</xdr:col>
      <xdr:colOff>313764</xdr:colOff>
      <xdr:row>25</xdr:row>
      <xdr:rowOff>33618</xdr:rowOff>
    </xdr:to>
    <xdr:graphicFrame macro="">
      <xdr:nvGraphicFramePr>
        <xdr:cNvPr id="4" name="Graphique 3">
          <a:extLst>
            <a:ext uri="{FF2B5EF4-FFF2-40B4-BE49-F238E27FC236}">
              <a16:creationId xmlns:a16="http://schemas.microsoft.com/office/drawing/2014/main" id="{0D7976F6-DAE3-46F0-96F0-4982544287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238125</xdr:colOff>
      <xdr:row>39</xdr:row>
      <xdr:rowOff>19051</xdr:rowOff>
    </xdr:from>
    <xdr:to>
      <xdr:col>0</xdr:col>
      <xdr:colOff>1695450</xdr:colOff>
      <xdr:row>40</xdr:row>
      <xdr:rowOff>163685</xdr:rowOff>
    </xdr:to>
    <xdr:pic>
      <xdr:nvPicPr>
        <xdr:cNvPr id="7" name="Image 6">
          <a:extLst>
            <a:ext uri="{FF2B5EF4-FFF2-40B4-BE49-F238E27FC236}">
              <a16:creationId xmlns:a16="http://schemas.microsoft.com/office/drawing/2014/main" id="{88FC5C2B-D438-4093-B3FD-F2144E9B97E4}"/>
            </a:ext>
          </a:extLst>
        </xdr:cNvPr>
        <xdr:cNvPicPr>
          <a:picLocks noChangeAspect="1"/>
        </xdr:cNvPicPr>
      </xdr:nvPicPr>
      <xdr:blipFill>
        <a:blip xmlns:r="http://schemas.openxmlformats.org/officeDocument/2006/relationships" r:embed="rId1"/>
        <a:stretch>
          <a:fillRect/>
        </a:stretch>
      </xdr:blipFill>
      <xdr:spPr>
        <a:xfrm>
          <a:off x="238125" y="7067551"/>
          <a:ext cx="1457325" cy="335134"/>
        </a:xfrm>
        <a:prstGeom prst="rect">
          <a:avLst/>
        </a:prstGeom>
      </xdr:spPr>
    </xdr:pic>
    <xdr:clientData/>
  </xdr:twoCellAnchor>
  <xdr:twoCellAnchor>
    <xdr:from>
      <xdr:col>5</xdr:col>
      <xdr:colOff>542925</xdr:colOff>
      <xdr:row>4</xdr:row>
      <xdr:rowOff>104775</xdr:rowOff>
    </xdr:from>
    <xdr:to>
      <xdr:col>12</xdr:col>
      <xdr:colOff>625038</xdr:colOff>
      <xdr:row>29</xdr:row>
      <xdr:rowOff>66833</xdr:rowOff>
    </xdr:to>
    <xdr:grpSp>
      <xdr:nvGrpSpPr>
        <xdr:cNvPr id="4" name="Groupe 3">
          <a:extLst>
            <a:ext uri="{FF2B5EF4-FFF2-40B4-BE49-F238E27FC236}">
              <a16:creationId xmlns:a16="http://schemas.microsoft.com/office/drawing/2014/main" id="{98F01755-F93B-472C-E527-7B1A38A20321}"/>
            </a:ext>
          </a:extLst>
        </xdr:cNvPr>
        <xdr:cNvGrpSpPr/>
      </xdr:nvGrpSpPr>
      <xdr:grpSpPr>
        <a:xfrm>
          <a:off x="5600700" y="866775"/>
          <a:ext cx="5416113" cy="4734083"/>
          <a:chOff x="3055224" y="1199649"/>
          <a:chExt cx="5416113" cy="4734083"/>
        </a:xfrm>
      </xdr:grpSpPr>
      <xdr:pic>
        <xdr:nvPicPr>
          <xdr:cNvPr id="6" name="Image 5">
            <a:extLst>
              <a:ext uri="{FF2B5EF4-FFF2-40B4-BE49-F238E27FC236}">
                <a16:creationId xmlns:a16="http://schemas.microsoft.com/office/drawing/2014/main" id="{D8583920-B2B0-8A62-BB62-6738DB2147EE}"/>
              </a:ext>
            </a:extLst>
          </xdr:cNvPr>
          <xdr:cNvPicPr>
            <a:picLocks noChangeAspect="1"/>
          </xdr:cNvPicPr>
        </xdr:nvPicPr>
        <xdr:blipFill>
          <a:blip xmlns:r="http://schemas.openxmlformats.org/officeDocument/2006/relationships" r:embed="rId2"/>
          <a:stretch>
            <a:fillRect/>
          </a:stretch>
        </xdr:blipFill>
        <xdr:spPr>
          <a:xfrm>
            <a:off x="3055224" y="1199649"/>
            <a:ext cx="5416113" cy="4734083"/>
          </a:xfrm>
          <a:prstGeom prst="rect">
            <a:avLst/>
          </a:prstGeom>
        </xdr:spPr>
      </xdr:pic>
      <xdr:sp macro="" textlink="">
        <xdr:nvSpPr>
          <xdr:cNvPr id="8" name="ZoneTexte 7">
            <a:extLst>
              <a:ext uri="{FF2B5EF4-FFF2-40B4-BE49-F238E27FC236}">
                <a16:creationId xmlns:a16="http://schemas.microsoft.com/office/drawing/2014/main" id="{14BD0192-DE4C-12D3-2EE8-64F0E246FA9A}"/>
              </a:ext>
            </a:extLst>
          </xdr:cNvPr>
          <xdr:cNvSpPr txBox="1"/>
        </xdr:nvSpPr>
        <xdr:spPr>
          <a:xfrm>
            <a:off x="3055224" y="5226026"/>
            <a:ext cx="1232997" cy="261610"/>
          </a:xfrm>
          <a:prstGeom prst="rect">
            <a:avLst/>
          </a:prstGeom>
          <a:solidFill>
            <a:srgbClr val="F5F9FD"/>
          </a:solidFill>
          <a:ln>
            <a:solidFill>
              <a:schemeClr val="bg1"/>
            </a:solidFill>
          </a:ln>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fr-FR" sz="1100"/>
              <a:t>DROM-COM : 1,5</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723900</xdr:colOff>
      <xdr:row>12</xdr:row>
      <xdr:rowOff>57150</xdr:rowOff>
    </xdr:from>
    <xdr:to>
      <xdr:col>7</xdr:col>
      <xdr:colOff>676275</xdr:colOff>
      <xdr:row>15</xdr:row>
      <xdr:rowOff>9525</xdr:rowOff>
    </xdr:to>
    <xdr:sp macro="" textlink="">
      <xdr:nvSpPr>
        <xdr:cNvPr id="2" name="ZoneTexte 1">
          <a:extLst>
            <a:ext uri="{FF2B5EF4-FFF2-40B4-BE49-F238E27FC236}">
              <a16:creationId xmlns:a16="http://schemas.microsoft.com/office/drawing/2014/main" id="{7C6F9DDF-BF0E-3DEA-F3EA-8C84966B4DB3}"/>
            </a:ext>
          </a:extLst>
        </xdr:cNvPr>
        <xdr:cNvSpPr txBox="1"/>
      </xdr:nvSpPr>
      <xdr:spPr>
        <a:xfrm>
          <a:off x="7896225" y="2781300"/>
          <a:ext cx="6181725"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 L’effectif des salariés intègre 13 205 fonctionnaires. Ces derniers sont affiliés à l’Ircantec car ils occupent des emplois à temps non complet d’une durée hebdomadaire inférieure à 28 heures.</a:t>
          </a:r>
        </a:p>
        <a:p>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1543050</xdr:colOff>
      <xdr:row>14</xdr:row>
      <xdr:rowOff>85725</xdr:rowOff>
    </xdr:from>
    <xdr:to>
      <xdr:col>5</xdr:col>
      <xdr:colOff>447675</xdr:colOff>
      <xdr:row>30</xdr:row>
      <xdr:rowOff>47625</xdr:rowOff>
    </xdr:to>
    <xdr:graphicFrame macro="">
      <xdr:nvGraphicFramePr>
        <xdr:cNvPr id="3" name="Graphique 2">
          <a:extLst>
            <a:ext uri="{FF2B5EF4-FFF2-40B4-BE49-F238E27FC236}">
              <a16:creationId xmlns:a16="http://schemas.microsoft.com/office/drawing/2014/main" id="{0F1C860B-4C76-43C3-87D4-1B42751230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200025</xdr:colOff>
      <xdr:row>4</xdr:row>
      <xdr:rowOff>152400</xdr:rowOff>
    </xdr:from>
    <xdr:to>
      <xdr:col>16</xdr:col>
      <xdr:colOff>523875</xdr:colOff>
      <xdr:row>25</xdr:row>
      <xdr:rowOff>178253</xdr:rowOff>
    </xdr:to>
    <xdr:graphicFrame macro="">
      <xdr:nvGraphicFramePr>
        <xdr:cNvPr id="5" name="Graphique 4">
          <a:extLst>
            <a:ext uri="{FF2B5EF4-FFF2-40B4-BE49-F238E27FC236}">
              <a16:creationId xmlns:a16="http://schemas.microsoft.com/office/drawing/2014/main" id="{06C34EE5-FC27-4E2D-B0FD-A7A70F3B77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0.08371</cdr:x>
      <cdr:y>0.50543</cdr:y>
    </cdr:from>
    <cdr:to>
      <cdr:x>0.31814</cdr:x>
      <cdr:y>0.58765</cdr:y>
    </cdr:to>
    <cdr:sp macro="" textlink="">
      <cdr:nvSpPr>
        <cdr:cNvPr id="3" name="ZoneTexte 2"/>
        <cdr:cNvSpPr txBox="1"/>
      </cdr:nvSpPr>
      <cdr:spPr>
        <a:xfrm xmlns:a="http://schemas.openxmlformats.org/drawingml/2006/main">
          <a:off x="537431" y="2035027"/>
          <a:ext cx="1505005" cy="3310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b="1"/>
            <a:t>âge moyen 45,7 ans</a:t>
          </a:r>
        </a:p>
      </cdr:txBody>
    </cdr:sp>
  </cdr:relSizeAnchor>
  <cdr:relSizeAnchor xmlns:cdr="http://schemas.openxmlformats.org/drawingml/2006/chartDrawing">
    <cdr:from>
      <cdr:x>0.53848</cdr:x>
      <cdr:y>0.35664</cdr:y>
    </cdr:from>
    <cdr:to>
      <cdr:x>0.78468</cdr:x>
      <cdr:y>0.43885</cdr:y>
    </cdr:to>
    <cdr:sp macro="" textlink="">
      <cdr:nvSpPr>
        <cdr:cNvPr id="6" name="ZoneTexte 1"/>
        <cdr:cNvSpPr txBox="1"/>
      </cdr:nvSpPr>
      <cdr:spPr>
        <a:xfrm xmlns:a="http://schemas.openxmlformats.org/drawingml/2006/main">
          <a:off x="3176086" y="1197360"/>
          <a:ext cx="1452157" cy="2760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âge moyen 44,1 ans</a:t>
          </a:r>
        </a:p>
      </cdr:txBody>
    </cdr:sp>
  </cdr:relSizeAnchor>
  <cdr:relSizeAnchor xmlns:cdr="http://schemas.openxmlformats.org/drawingml/2006/chartDrawing">
    <cdr:from>
      <cdr:x>0.11622</cdr:x>
      <cdr:y>0.138</cdr:y>
    </cdr:from>
    <cdr:to>
      <cdr:x>0.28357</cdr:x>
      <cdr:y>0.21372</cdr:y>
    </cdr:to>
    <cdr:sp macro="" textlink="">
      <cdr:nvSpPr>
        <cdr:cNvPr id="2" name="ZoneTexte 1">
          <a:extLst xmlns:a="http://schemas.openxmlformats.org/drawingml/2006/main">
            <a:ext uri="{FF2B5EF4-FFF2-40B4-BE49-F238E27FC236}">
              <a16:creationId xmlns:a16="http://schemas.microsoft.com/office/drawing/2014/main" id="{FEAA7F34-7712-F13C-DEBE-22679CEE5F58}"/>
            </a:ext>
          </a:extLst>
        </cdr:cNvPr>
        <cdr:cNvSpPr txBox="1"/>
      </cdr:nvSpPr>
      <cdr:spPr>
        <a:xfrm xmlns:a="http://schemas.openxmlformats.org/drawingml/2006/main">
          <a:off x="746125" y="555625"/>
          <a:ext cx="1074356" cy="304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600" b="1">
              <a:solidFill>
                <a:schemeClr val="tx2">
                  <a:lumMod val="75000"/>
                </a:schemeClr>
              </a:solidFill>
            </a:rPr>
            <a:t>Hommes </a:t>
          </a:r>
        </a:p>
      </cdr:txBody>
    </cdr:sp>
  </cdr:relSizeAnchor>
  <cdr:relSizeAnchor xmlns:cdr="http://schemas.openxmlformats.org/drawingml/2006/chartDrawing">
    <cdr:from>
      <cdr:x>0.70673</cdr:x>
      <cdr:y>0.11671</cdr:y>
    </cdr:from>
    <cdr:to>
      <cdr:x>0.86912</cdr:x>
      <cdr:y>0.19277</cdr:y>
    </cdr:to>
    <cdr:sp macro="" textlink="">
      <cdr:nvSpPr>
        <cdr:cNvPr id="4" name="ZoneTexte 1">
          <a:extLst xmlns:a="http://schemas.openxmlformats.org/drawingml/2006/main">
            <a:ext uri="{FF2B5EF4-FFF2-40B4-BE49-F238E27FC236}">
              <a16:creationId xmlns:a16="http://schemas.microsoft.com/office/drawing/2014/main" id="{661F698F-1539-F587-A2A2-71A32E65AD26}"/>
            </a:ext>
          </a:extLst>
        </cdr:cNvPr>
        <cdr:cNvSpPr txBox="1"/>
      </cdr:nvSpPr>
      <cdr:spPr>
        <a:xfrm xmlns:a="http://schemas.openxmlformats.org/drawingml/2006/main">
          <a:off x="4537075" y="469900"/>
          <a:ext cx="1042532" cy="3062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600" b="1">
              <a:solidFill>
                <a:srgbClr val="FF0000"/>
              </a:solidFill>
            </a:rPr>
            <a:t>Femmes  </a:t>
          </a:r>
        </a:p>
      </cdr:txBody>
    </cdr:sp>
  </cdr:relSizeAnchor>
</c:userShapes>
</file>

<file path=xl/drawings/drawing6.xml><?xml version="1.0" encoding="utf-8"?>
<xdr:wsDr xmlns:xdr="http://schemas.openxmlformats.org/drawingml/2006/spreadsheetDrawing" xmlns:a="http://schemas.openxmlformats.org/drawingml/2006/main">
  <xdr:twoCellAnchor>
    <xdr:from>
      <xdr:col>7</xdr:col>
      <xdr:colOff>285750</xdr:colOff>
      <xdr:row>5</xdr:row>
      <xdr:rowOff>28575</xdr:rowOff>
    </xdr:from>
    <xdr:to>
      <xdr:col>15</xdr:col>
      <xdr:colOff>685800</xdr:colOff>
      <xdr:row>27</xdr:row>
      <xdr:rowOff>9525</xdr:rowOff>
    </xdr:to>
    <xdr:graphicFrame macro="">
      <xdr:nvGraphicFramePr>
        <xdr:cNvPr id="3" name="Graphique 2">
          <a:extLst>
            <a:ext uri="{FF2B5EF4-FFF2-40B4-BE49-F238E27FC236}">
              <a16:creationId xmlns:a16="http://schemas.microsoft.com/office/drawing/2014/main" id="{74D6606F-6F8B-47CE-AD12-2587D49E80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0.1343</cdr:x>
      <cdr:y>0.34839</cdr:y>
    </cdr:from>
    <cdr:to>
      <cdr:x>0.37756</cdr:x>
      <cdr:y>0.43061</cdr:y>
    </cdr:to>
    <cdr:sp macro="" textlink="">
      <cdr:nvSpPr>
        <cdr:cNvPr id="3" name="ZoneTexte 2"/>
        <cdr:cNvSpPr txBox="1"/>
      </cdr:nvSpPr>
      <cdr:spPr>
        <a:xfrm xmlns:a="http://schemas.openxmlformats.org/drawingml/2006/main">
          <a:off x="862181" y="1402759"/>
          <a:ext cx="1561693" cy="3310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b="1"/>
            <a:t>âge moyen 37,6 ans</a:t>
          </a:r>
        </a:p>
      </cdr:txBody>
    </cdr:sp>
  </cdr:relSizeAnchor>
  <cdr:relSizeAnchor xmlns:cdr="http://schemas.openxmlformats.org/drawingml/2006/chartDrawing">
    <cdr:from>
      <cdr:x>0.63916</cdr:x>
      <cdr:y>0.33129</cdr:y>
    </cdr:from>
    <cdr:to>
      <cdr:x>0.88536</cdr:x>
      <cdr:y>0.4135</cdr:y>
    </cdr:to>
    <cdr:sp macro="" textlink="">
      <cdr:nvSpPr>
        <cdr:cNvPr id="6" name="ZoneTexte 1"/>
        <cdr:cNvSpPr txBox="1"/>
      </cdr:nvSpPr>
      <cdr:spPr>
        <a:xfrm xmlns:a="http://schemas.openxmlformats.org/drawingml/2006/main">
          <a:off x="4103300" y="1333905"/>
          <a:ext cx="1580568" cy="3310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âge moyen 34,8 ans</a:t>
          </a:r>
        </a:p>
      </cdr:txBody>
    </cdr:sp>
  </cdr:relSizeAnchor>
  <cdr:relSizeAnchor xmlns:cdr="http://schemas.openxmlformats.org/drawingml/2006/chartDrawing">
    <cdr:from>
      <cdr:x>0.13832</cdr:x>
      <cdr:y>0.16743</cdr:y>
    </cdr:from>
    <cdr:to>
      <cdr:x>0.3037</cdr:x>
      <cdr:y>0.24051</cdr:y>
    </cdr:to>
    <cdr:sp macro="" textlink="">
      <cdr:nvSpPr>
        <cdr:cNvPr id="2" name="ZoneTexte 1">
          <a:extLst xmlns:a="http://schemas.openxmlformats.org/drawingml/2006/main">
            <a:ext uri="{FF2B5EF4-FFF2-40B4-BE49-F238E27FC236}">
              <a16:creationId xmlns:a16="http://schemas.microsoft.com/office/drawing/2014/main" id="{FEAA7F34-7712-F13C-DEBE-22679CEE5F58}"/>
            </a:ext>
          </a:extLst>
        </cdr:cNvPr>
        <cdr:cNvSpPr txBox="1"/>
      </cdr:nvSpPr>
      <cdr:spPr>
        <a:xfrm xmlns:a="http://schemas.openxmlformats.org/drawingml/2006/main">
          <a:off x="898525" y="698500"/>
          <a:ext cx="1074356" cy="304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600" b="1">
              <a:solidFill>
                <a:schemeClr val="tx2">
                  <a:lumMod val="75000"/>
                </a:schemeClr>
              </a:solidFill>
            </a:rPr>
            <a:t>Hommes </a:t>
          </a:r>
        </a:p>
      </cdr:txBody>
    </cdr:sp>
  </cdr:relSizeAnchor>
  <cdr:relSizeAnchor xmlns:cdr="http://schemas.openxmlformats.org/drawingml/2006/chartDrawing">
    <cdr:from>
      <cdr:x>0.66031</cdr:x>
      <cdr:y>0.17656</cdr:y>
    </cdr:from>
    <cdr:to>
      <cdr:x>0.8208</cdr:x>
      <cdr:y>0.24997</cdr:y>
    </cdr:to>
    <cdr:sp macro="" textlink="">
      <cdr:nvSpPr>
        <cdr:cNvPr id="4" name="ZoneTexte 1">
          <a:extLst xmlns:a="http://schemas.openxmlformats.org/drawingml/2006/main">
            <a:ext uri="{FF2B5EF4-FFF2-40B4-BE49-F238E27FC236}">
              <a16:creationId xmlns:a16="http://schemas.microsoft.com/office/drawing/2014/main" id="{661F698F-1539-F587-A2A2-71A32E65AD26}"/>
            </a:ext>
          </a:extLst>
        </cdr:cNvPr>
        <cdr:cNvSpPr txBox="1"/>
      </cdr:nvSpPr>
      <cdr:spPr>
        <a:xfrm xmlns:a="http://schemas.openxmlformats.org/drawingml/2006/main">
          <a:off x="4289425" y="736600"/>
          <a:ext cx="1042532" cy="3062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600" b="1">
              <a:solidFill>
                <a:srgbClr val="FF0000"/>
              </a:solidFill>
            </a:rPr>
            <a:t>Femmes  </a:t>
          </a:r>
        </a:p>
      </cdr:txBody>
    </cdr:sp>
  </cdr:relSizeAnchor>
</c:userShapes>
</file>

<file path=xl/drawings/drawing8.xml><?xml version="1.0" encoding="utf-8"?>
<xdr:wsDr xmlns:xdr="http://schemas.openxmlformats.org/drawingml/2006/spreadsheetDrawing" xmlns:a="http://schemas.openxmlformats.org/drawingml/2006/main">
  <xdr:twoCellAnchor>
    <xdr:from>
      <xdr:col>5</xdr:col>
      <xdr:colOff>468311</xdr:colOff>
      <xdr:row>3</xdr:row>
      <xdr:rowOff>23812</xdr:rowOff>
    </xdr:from>
    <xdr:to>
      <xdr:col>12</xdr:col>
      <xdr:colOff>250160</xdr:colOff>
      <xdr:row>26</xdr:row>
      <xdr:rowOff>157263</xdr:rowOff>
    </xdr:to>
    <xdr:grpSp>
      <xdr:nvGrpSpPr>
        <xdr:cNvPr id="4" name="Groupe 3">
          <a:extLst>
            <a:ext uri="{FF2B5EF4-FFF2-40B4-BE49-F238E27FC236}">
              <a16:creationId xmlns:a16="http://schemas.microsoft.com/office/drawing/2014/main" id="{FB9891AD-EA77-136F-8B54-20E440B8F4BA}"/>
            </a:ext>
          </a:extLst>
        </xdr:cNvPr>
        <xdr:cNvGrpSpPr/>
      </xdr:nvGrpSpPr>
      <xdr:grpSpPr>
        <a:xfrm>
          <a:off x="5484811" y="603250"/>
          <a:ext cx="5115849" cy="4514951"/>
          <a:chOff x="2410981" y="665555"/>
          <a:chExt cx="5671474" cy="4809108"/>
        </a:xfrm>
      </xdr:grpSpPr>
      <xdr:pic>
        <xdr:nvPicPr>
          <xdr:cNvPr id="7" name="Image 6">
            <a:extLst>
              <a:ext uri="{FF2B5EF4-FFF2-40B4-BE49-F238E27FC236}">
                <a16:creationId xmlns:a16="http://schemas.microsoft.com/office/drawing/2014/main" id="{5C4ECFD1-BEBC-0045-281E-FB237E592082}"/>
              </a:ext>
            </a:extLst>
          </xdr:cNvPr>
          <xdr:cNvPicPr>
            <a:picLocks noChangeAspect="1"/>
          </xdr:cNvPicPr>
        </xdr:nvPicPr>
        <xdr:blipFill>
          <a:blip xmlns:r="http://schemas.openxmlformats.org/officeDocument/2006/relationships" r:embed="rId1"/>
          <a:stretch>
            <a:fillRect/>
          </a:stretch>
        </xdr:blipFill>
        <xdr:spPr>
          <a:xfrm>
            <a:off x="2410981" y="665555"/>
            <a:ext cx="5202620" cy="4745222"/>
          </a:xfrm>
          <a:prstGeom prst="rect">
            <a:avLst/>
          </a:prstGeom>
        </xdr:spPr>
      </xdr:pic>
      <xdr:sp macro="" textlink="">
        <xdr:nvSpPr>
          <xdr:cNvPr id="9" name="ZoneTexte 2">
            <a:extLst>
              <a:ext uri="{FF2B5EF4-FFF2-40B4-BE49-F238E27FC236}">
                <a16:creationId xmlns:a16="http://schemas.microsoft.com/office/drawing/2014/main" id="{912DF580-4A6D-92C2-CE6C-84CEB1B02F59}"/>
              </a:ext>
            </a:extLst>
          </xdr:cNvPr>
          <xdr:cNvSpPr txBox="1"/>
        </xdr:nvSpPr>
        <xdr:spPr>
          <a:xfrm>
            <a:off x="6587182" y="2498859"/>
            <a:ext cx="1495273" cy="448579"/>
          </a:xfrm>
          <a:prstGeom prst="rect">
            <a:avLst/>
          </a:prstGeom>
          <a:solidFill>
            <a:schemeClr val="bg1"/>
          </a:solidFill>
          <a:ln>
            <a:solidFill>
              <a:schemeClr val="bg1"/>
            </a:solidFill>
          </a:ln>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fr-FR" sz="1050"/>
              <a:t>Nombre de cotisants</a:t>
            </a:r>
          </a:p>
          <a:p>
            <a:r>
              <a:rPr lang="fr-FR" sz="1050"/>
              <a:t>pour 100 habitants</a:t>
            </a:r>
          </a:p>
        </xdr:txBody>
      </xdr:sp>
      <xdr:sp macro="" textlink="">
        <xdr:nvSpPr>
          <xdr:cNvPr id="10" name="ZoneTexte 3">
            <a:extLst>
              <a:ext uri="{FF2B5EF4-FFF2-40B4-BE49-F238E27FC236}">
                <a16:creationId xmlns:a16="http://schemas.microsoft.com/office/drawing/2014/main" id="{40259620-B981-D7EC-C3F4-5B3CC7252540}"/>
              </a:ext>
            </a:extLst>
          </xdr:cNvPr>
          <xdr:cNvSpPr txBox="1"/>
        </xdr:nvSpPr>
        <xdr:spPr>
          <a:xfrm>
            <a:off x="4736397" y="5241118"/>
            <a:ext cx="865618" cy="230832"/>
          </a:xfrm>
          <a:prstGeom prst="rect">
            <a:avLst/>
          </a:prstGeom>
          <a:solidFill>
            <a:srgbClr val="0099CC"/>
          </a:solidFill>
          <a:ln>
            <a:solidFill>
              <a:schemeClr val="bg1"/>
            </a:solidFill>
          </a:ln>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fr-FR" sz="900"/>
              <a:t>DROM-COM :</a:t>
            </a:r>
            <a:endParaRPr lang="fr-FR" sz="900" b="1">
              <a:solidFill>
                <a:srgbClr val="FF0000"/>
              </a:solidFill>
            </a:endParaRPr>
          </a:p>
        </xdr:txBody>
      </xdr:sp>
      <xdr:sp macro="" textlink="">
        <xdr:nvSpPr>
          <xdr:cNvPr id="11" name="ZoneTexte 8">
            <a:extLst>
              <a:ext uri="{FF2B5EF4-FFF2-40B4-BE49-F238E27FC236}">
                <a16:creationId xmlns:a16="http://schemas.microsoft.com/office/drawing/2014/main" id="{8F7174A8-349C-B265-C404-9F344C3EE785}"/>
              </a:ext>
            </a:extLst>
          </xdr:cNvPr>
          <xdr:cNvSpPr txBox="1"/>
        </xdr:nvSpPr>
        <xdr:spPr>
          <a:xfrm>
            <a:off x="5602015" y="5236144"/>
            <a:ext cx="413756" cy="231734"/>
          </a:xfrm>
          <a:prstGeom prst="rect">
            <a:avLst/>
          </a:prstGeom>
          <a:solidFill>
            <a:srgbClr val="00B050"/>
          </a:solidFill>
          <a:ln>
            <a:solidFill>
              <a:schemeClr val="bg1"/>
            </a:solidFill>
          </a:ln>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fr-FR" sz="800" b="1">
                <a:solidFill>
                  <a:schemeClr val="bg1"/>
                </a:solidFill>
              </a:rPr>
              <a:t>1,18</a:t>
            </a:r>
          </a:p>
        </xdr:txBody>
      </xdr:sp>
      <xdr:sp macro="" textlink="">
        <xdr:nvSpPr>
          <xdr:cNvPr id="12" name="ZoneTexte 10">
            <a:extLst>
              <a:ext uri="{FF2B5EF4-FFF2-40B4-BE49-F238E27FC236}">
                <a16:creationId xmlns:a16="http://schemas.microsoft.com/office/drawing/2014/main" id="{58475248-9C18-838B-B143-6E83A517EBF9}"/>
              </a:ext>
            </a:extLst>
          </xdr:cNvPr>
          <xdr:cNvSpPr txBox="1"/>
        </xdr:nvSpPr>
        <xdr:spPr>
          <a:xfrm>
            <a:off x="6015771" y="5242929"/>
            <a:ext cx="413756" cy="231734"/>
          </a:xfrm>
          <a:prstGeom prst="rect">
            <a:avLst/>
          </a:prstGeom>
          <a:solidFill>
            <a:srgbClr val="FF0000"/>
          </a:solidFill>
          <a:ln>
            <a:solidFill>
              <a:schemeClr val="bg1"/>
            </a:solidFill>
          </a:ln>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fr-FR" sz="800" b="1">
                <a:solidFill>
                  <a:schemeClr val="bg1"/>
                </a:solidFill>
              </a:rPr>
              <a:t>1,54</a:t>
            </a:r>
          </a:p>
        </xdr:txBody>
      </xdr:sp>
    </xdr:grpSp>
    <xdr:clientData/>
  </xdr:twoCellAnchor>
  <xdr:twoCellAnchor editAs="oneCell">
    <xdr:from>
      <xdr:col>5</xdr:col>
      <xdr:colOff>486275</xdr:colOff>
      <xdr:row>24</xdr:row>
      <xdr:rowOff>72275</xdr:rowOff>
    </xdr:from>
    <xdr:to>
      <xdr:col>7</xdr:col>
      <xdr:colOff>365458</xdr:colOff>
      <xdr:row>26</xdr:row>
      <xdr:rowOff>7285</xdr:rowOff>
    </xdr:to>
    <xdr:pic>
      <xdr:nvPicPr>
        <xdr:cNvPr id="5" name="Image 4">
          <a:extLst>
            <a:ext uri="{FF2B5EF4-FFF2-40B4-BE49-F238E27FC236}">
              <a16:creationId xmlns:a16="http://schemas.microsoft.com/office/drawing/2014/main" id="{08D9A961-4978-47CA-9B15-FD0444E4F0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02775" y="4652213"/>
          <a:ext cx="1403183" cy="31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40821</xdr:colOff>
      <xdr:row>9</xdr:row>
      <xdr:rowOff>40821</xdr:rowOff>
    </xdr:from>
    <xdr:to>
      <xdr:col>5</xdr:col>
      <xdr:colOff>653143</xdr:colOff>
      <xdr:row>14</xdr:row>
      <xdr:rowOff>149679</xdr:rowOff>
    </xdr:to>
    <xdr:sp macro="" textlink="">
      <xdr:nvSpPr>
        <xdr:cNvPr id="2" name="ZoneTexte 1">
          <a:extLst>
            <a:ext uri="{FF2B5EF4-FFF2-40B4-BE49-F238E27FC236}">
              <a16:creationId xmlns:a16="http://schemas.microsoft.com/office/drawing/2014/main" id="{F9B5C438-93F8-2084-A57D-11852E3F3927}"/>
            </a:ext>
          </a:extLst>
        </xdr:cNvPr>
        <xdr:cNvSpPr txBox="1"/>
      </xdr:nvSpPr>
      <xdr:spPr>
        <a:xfrm>
          <a:off x="789214" y="2503714"/>
          <a:ext cx="7892143" cy="925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Aide à la lecture : 2 283 employeurs hospitaliers distincts sont dénombrés en 2022. 127 (=2 283-2 156) employeurs ne sont qu’à l’Ircantec, 38 (=2 283-2 245) ne sont qu’à la CNRACL et 2 118 (=2 283-127-38) sont à la fois à la CNRACL et à l’Ircantec.</a:t>
          </a:r>
        </a:p>
        <a:p>
          <a:endParaRPr lang="fr-FR"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348F3-1F8E-4834-8BDE-7448CC0039C5}">
  <sheetPr>
    <tabColor rgb="FF92D050"/>
  </sheetPr>
  <dimension ref="A1"/>
  <sheetViews>
    <sheetView showGridLines="0" workbookViewId="0">
      <selection activeCell="N12" sqref="N12"/>
    </sheetView>
  </sheetViews>
  <sheetFormatPr baseColWidth="10" defaultRowHeight="15" x14ac:dyDescent="0.25"/>
  <sheetData/>
  <pageMargins left="0.7" right="0.7" top="0.75" bottom="0.75" header="0.3" footer="0.3"/>
  <pageSetup paperSize="9" orientation="portrait" r:id="rId1"/>
  <headerFooter>
    <oddFooter>&amp;L&amp;1#&amp;"Calibri"&amp;10&amp;KA80000Interne</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V11"/>
  <sheetViews>
    <sheetView showGridLines="0" zoomScale="85" zoomScaleNormal="85" workbookViewId="0">
      <selection activeCell="V7" sqref="V7"/>
    </sheetView>
  </sheetViews>
  <sheetFormatPr baseColWidth="10" defaultRowHeight="15.75" x14ac:dyDescent="0.25"/>
  <cols>
    <col min="1" max="1" width="4" style="14" customWidth="1"/>
    <col min="2" max="2" width="11.28515625" style="8" customWidth="1"/>
    <col min="3" max="3" width="25.42578125" style="8" customWidth="1"/>
    <col min="4" max="12" width="8.140625" style="8" bestFit="1" customWidth="1"/>
    <col min="13" max="13" width="7.7109375" style="8" customWidth="1"/>
    <col min="14" max="14" width="8.140625" style="8" bestFit="1" customWidth="1"/>
    <col min="15" max="15" width="7.7109375" style="8" bestFit="1" customWidth="1"/>
    <col min="16" max="17" width="8.140625" style="8" bestFit="1" customWidth="1"/>
    <col min="18" max="18" width="9.5703125" style="8" bestFit="1" customWidth="1"/>
    <col min="19" max="19" width="8.140625" style="8" bestFit="1" customWidth="1"/>
    <col min="20" max="16384" width="11.42578125" style="8"/>
  </cols>
  <sheetData>
    <row r="1" spans="1:22" ht="21.75" customHeight="1" x14ac:dyDescent="0.25">
      <c r="A1" s="9"/>
      <c r="B1" s="62" t="s">
        <v>49</v>
      </c>
      <c r="C1" s="68"/>
      <c r="D1" s="68"/>
      <c r="E1" s="68"/>
      <c r="F1" s="68"/>
    </row>
    <row r="2" spans="1:22" ht="21.75" customHeight="1" x14ac:dyDescent="0.25">
      <c r="A2" s="9"/>
      <c r="B2" s="58"/>
    </row>
    <row r="3" spans="1:22" s="10" customFormat="1" ht="21.75" customHeight="1" x14ac:dyDescent="0.25">
      <c r="A3" s="9"/>
      <c r="C3" s="7"/>
      <c r="D3" s="44"/>
      <c r="E3" s="44"/>
      <c r="F3" s="44"/>
      <c r="G3" s="44"/>
      <c r="H3" s="44"/>
    </row>
    <row r="4" spans="1:22" s="10" customFormat="1" ht="17.100000000000001" customHeight="1" x14ac:dyDescent="0.25">
      <c r="A4" s="36"/>
      <c r="C4" s="7"/>
      <c r="D4" s="79">
        <v>2004</v>
      </c>
      <c r="E4" s="11">
        <v>2005</v>
      </c>
      <c r="F4" s="11">
        <v>2006</v>
      </c>
      <c r="G4" s="11">
        <v>2007</v>
      </c>
      <c r="H4" s="11">
        <v>2008</v>
      </c>
      <c r="I4" s="11">
        <v>2009</v>
      </c>
      <c r="J4" s="11">
        <v>2010</v>
      </c>
      <c r="K4" s="11">
        <v>2011</v>
      </c>
      <c r="L4" s="11">
        <v>2012</v>
      </c>
      <c r="M4" s="11">
        <v>2013</v>
      </c>
      <c r="N4" s="11">
        <v>2014</v>
      </c>
      <c r="O4" s="11">
        <v>2015</v>
      </c>
      <c r="P4" s="11">
        <v>2016</v>
      </c>
      <c r="Q4" s="11">
        <v>2017</v>
      </c>
      <c r="R4" s="11">
        <v>2018</v>
      </c>
      <c r="S4" s="80">
        <v>2019</v>
      </c>
      <c r="T4" s="80">
        <v>2020</v>
      </c>
      <c r="U4" s="80">
        <v>2021</v>
      </c>
      <c r="V4" s="80">
        <v>2022</v>
      </c>
    </row>
    <row r="5" spans="1:22" s="12" customFormat="1" ht="39.75" customHeight="1" x14ac:dyDescent="0.25">
      <c r="A5" s="37"/>
      <c r="C5" s="77" t="s">
        <v>29</v>
      </c>
      <c r="D5" s="81">
        <v>2518</v>
      </c>
      <c r="E5" s="27">
        <v>2496</v>
      </c>
      <c r="F5" s="27">
        <v>2487</v>
      </c>
      <c r="G5" s="27">
        <v>2479</v>
      </c>
      <c r="H5" s="27">
        <v>2466</v>
      </c>
      <c r="I5" s="27">
        <v>2461</v>
      </c>
      <c r="J5" s="27">
        <v>2452</v>
      </c>
      <c r="K5" s="27">
        <v>2439</v>
      </c>
      <c r="L5" s="27">
        <v>2417</v>
      </c>
      <c r="M5" s="27">
        <v>2398</v>
      </c>
      <c r="N5" s="27">
        <v>2371</v>
      </c>
      <c r="O5" s="27">
        <v>2317</v>
      </c>
      <c r="P5" s="27">
        <v>2279</v>
      </c>
      <c r="Q5" s="27">
        <v>2262</v>
      </c>
      <c r="R5" s="27">
        <v>2238</v>
      </c>
      <c r="S5" s="82">
        <v>2203</v>
      </c>
      <c r="T5" s="82">
        <v>2184</v>
      </c>
      <c r="U5" s="82">
        <v>2162</v>
      </c>
      <c r="V5" s="82">
        <v>2156</v>
      </c>
    </row>
    <row r="6" spans="1:22" s="13" customFormat="1" ht="33" customHeight="1" x14ac:dyDescent="0.25">
      <c r="A6" s="37"/>
      <c r="C6" s="78" t="s">
        <v>30</v>
      </c>
      <c r="D6" s="83">
        <v>2578</v>
      </c>
      <c r="E6" s="28">
        <v>2577</v>
      </c>
      <c r="F6" s="28">
        <v>2565</v>
      </c>
      <c r="G6" s="28">
        <v>2549</v>
      </c>
      <c r="H6" s="28">
        <v>2541</v>
      </c>
      <c r="I6" s="28">
        <v>2532</v>
      </c>
      <c r="J6" s="28">
        <v>2514</v>
      </c>
      <c r="K6" s="28">
        <v>2519</v>
      </c>
      <c r="L6" s="28">
        <v>2482</v>
      </c>
      <c r="M6" s="28">
        <v>2453</v>
      </c>
      <c r="N6" s="28">
        <v>2425</v>
      </c>
      <c r="O6" s="28">
        <v>2396</v>
      </c>
      <c r="P6" s="28">
        <v>2360</v>
      </c>
      <c r="Q6" s="28">
        <v>2340</v>
      </c>
      <c r="R6" s="28">
        <v>2326</v>
      </c>
      <c r="S6" s="84">
        <v>2306</v>
      </c>
      <c r="T6" s="84">
        <v>2282</v>
      </c>
      <c r="U6" s="84">
        <v>2271</v>
      </c>
      <c r="V6" s="84">
        <v>2245</v>
      </c>
    </row>
    <row r="7" spans="1:22" s="13" customFormat="1" ht="33" customHeight="1" x14ac:dyDescent="0.25">
      <c r="A7" s="37"/>
      <c r="U7" s="101"/>
    </row>
    <row r="8" spans="1:22" ht="15" x14ac:dyDescent="0.2">
      <c r="A8" s="37"/>
      <c r="B8" s="19"/>
      <c r="C8" s="19"/>
      <c r="D8" s="20"/>
      <c r="E8" s="20"/>
      <c r="U8" s="102"/>
    </row>
    <row r="9" spans="1:22" ht="15" x14ac:dyDescent="0.25">
      <c r="A9" s="37"/>
      <c r="B9" s="19"/>
      <c r="C9" s="19"/>
      <c r="D9" s="20"/>
      <c r="E9" s="20"/>
      <c r="H9" s="15"/>
      <c r="I9" s="16"/>
      <c r="J9" s="16"/>
      <c r="U9" s="103"/>
    </row>
    <row r="10" spans="1:22" x14ac:dyDescent="0.25">
      <c r="C10" s="17"/>
      <c r="U10" s="103"/>
    </row>
    <row r="11" spans="1:22" x14ac:dyDescent="0.25">
      <c r="C11" s="18"/>
    </row>
  </sheetData>
  <printOptions horizontalCentered="1"/>
  <pageMargins left="0.78740157480314965" right="0.78740157480314965" top="0.78740157480314965" bottom="0.78740157480314965" header="0.4921259845" footer="0.4921259845"/>
  <pageSetup paperSize="9" orientation="portrait" r:id="rId1"/>
  <headerFooter alignWithMargins="0">
    <oddFooter>&amp;L&amp;1#&amp;"Calibri"&amp;10&amp;KA80000Interne</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65D07-A750-4561-98EF-8181655DB671}">
  <sheetPr>
    <tabColor rgb="FF92D050"/>
  </sheetPr>
  <dimension ref="A1:E19"/>
  <sheetViews>
    <sheetView workbookViewId="0">
      <selection activeCell="A24" sqref="A24"/>
    </sheetView>
  </sheetViews>
  <sheetFormatPr baseColWidth="10" defaultRowHeight="15" x14ac:dyDescent="0.25"/>
  <cols>
    <col min="1" max="1" width="26.140625" style="4" bestFit="1" customWidth="1"/>
    <col min="2" max="2" width="11.28515625" style="4" customWidth="1"/>
    <col min="3" max="3" width="12.42578125" style="4" customWidth="1"/>
    <col min="4" max="4" width="11.28515625" style="4" customWidth="1"/>
    <col min="5" max="5" width="12.7109375" style="4" customWidth="1"/>
    <col min="6" max="10" width="11.42578125" style="4"/>
    <col min="11" max="11" width="12.140625" style="4" customWidth="1"/>
    <col min="12" max="16384" width="11.42578125" style="4"/>
  </cols>
  <sheetData>
    <row r="1" spans="1:5" x14ac:dyDescent="0.25">
      <c r="A1" s="60" t="s">
        <v>57</v>
      </c>
      <c r="B1" s="61"/>
      <c r="C1" s="61"/>
    </row>
    <row r="3" spans="1:5" x14ac:dyDescent="0.25">
      <c r="A3" s="76" t="s">
        <v>0</v>
      </c>
      <c r="B3" s="151" t="s">
        <v>23</v>
      </c>
      <c r="C3" s="151"/>
      <c r="D3" s="150" t="s">
        <v>24</v>
      </c>
      <c r="E3" s="150"/>
    </row>
    <row r="4" spans="1:5" ht="48" x14ac:dyDescent="0.25">
      <c r="A4" s="76"/>
      <c r="B4" s="96" t="s">
        <v>53</v>
      </c>
      <c r="C4" s="96" t="s">
        <v>54</v>
      </c>
      <c r="D4" s="97" t="s">
        <v>53</v>
      </c>
      <c r="E4" s="97" t="s">
        <v>54</v>
      </c>
    </row>
    <row r="5" spans="1:5" x14ac:dyDescent="0.25">
      <c r="A5" s="41" t="s">
        <v>15</v>
      </c>
      <c r="B5" s="31">
        <v>0.14424860853432281</v>
      </c>
      <c r="C5" s="98">
        <v>379.85530546623795</v>
      </c>
      <c r="D5" s="31">
        <v>0.14031180400890869</v>
      </c>
      <c r="E5" s="98">
        <v>273.12698412698415</v>
      </c>
    </row>
    <row r="6" spans="1:5" x14ac:dyDescent="0.25">
      <c r="A6" s="41" t="s">
        <v>16</v>
      </c>
      <c r="B6" s="31">
        <v>6.8181818181818177E-2</v>
      </c>
      <c r="C6" s="98">
        <v>339.97278911564626</v>
      </c>
      <c r="D6" s="31">
        <v>6.5924276169265036E-2</v>
      </c>
      <c r="E6" s="98">
        <v>225.07432432432432</v>
      </c>
    </row>
    <row r="7" spans="1:5" x14ac:dyDescent="0.25">
      <c r="A7" s="41" t="s">
        <v>8</v>
      </c>
      <c r="B7" s="31">
        <v>4.7773654916512059E-2</v>
      </c>
      <c r="C7" s="98">
        <v>494.77669902912623</v>
      </c>
      <c r="D7" s="31">
        <v>5.0334075723830737E-2</v>
      </c>
      <c r="E7" s="98">
        <v>345.61061946902657</v>
      </c>
    </row>
    <row r="8" spans="1:5" x14ac:dyDescent="0.25">
      <c r="A8" s="41" t="s">
        <v>17</v>
      </c>
      <c r="B8" s="31">
        <v>6.1688311688311688E-2</v>
      </c>
      <c r="C8" s="98">
        <v>320.56390977443607</v>
      </c>
      <c r="D8" s="31">
        <v>5.9242761692650331E-2</v>
      </c>
      <c r="E8" s="98">
        <v>209.9248120300752</v>
      </c>
    </row>
    <row r="9" spans="1:5" x14ac:dyDescent="0.25">
      <c r="A9" s="45" t="s">
        <v>9</v>
      </c>
      <c r="B9" s="46">
        <v>3.7105751391465678E-3</v>
      </c>
      <c r="C9" s="99">
        <v>623.375</v>
      </c>
      <c r="D9" s="46">
        <v>3.5634743875278397E-3</v>
      </c>
      <c r="E9" s="99">
        <v>304.25</v>
      </c>
    </row>
    <row r="10" spans="1:5" x14ac:dyDescent="0.25">
      <c r="A10" s="41" t="s">
        <v>18</v>
      </c>
      <c r="B10" s="31">
        <v>8.9053803339517623E-2</v>
      </c>
      <c r="C10" s="98">
        <v>467.35416666666669</v>
      </c>
      <c r="D10" s="31">
        <v>9.0868596881959918E-2</v>
      </c>
      <c r="E10" s="98">
        <v>273.45588235294116</v>
      </c>
    </row>
    <row r="11" spans="1:5" x14ac:dyDescent="0.25">
      <c r="A11" s="41" t="s">
        <v>19</v>
      </c>
      <c r="B11" s="31">
        <v>8.9053803339517623E-2</v>
      </c>
      <c r="C11" s="98">
        <v>458.63020833333331</v>
      </c>
      <c r="D11" s="31">
        <v>9.5768374164810696E-2</v>
      </c>
      <c r="E11" s="98">
        <v>289.32093023255811</v>
      </c>
    </row>
    <row r="12" spans="1:5" x14ac:dyDescent="0.25">
      <c r="A12" s="41" t="s">
        <v>12</v>
      </c>
      <c r="B12" s="31">
        <v>7.792207792207792E-2</v>
      </c>
      <c r="C12" s="98">
        <v>930.33928571428567</v>
      </c>
      <c r="D12" s="31">
        <v>7.9287305122494434E-2</v>
      </c>
      <c r="E12" s="98">
        <v>548.84269662921349</v>
      </c>
    </row>
    <row r="13" spans="1:5" x14ac:dyDescent="0.25">
      <c r="A13" s="41" t="s">
        <v>20</v>
      </c>
      <c r="B13" s="31">
        <v>6.3079777365491654E-2</v>
      </c>
      <c r="C13" s="98">
        <v>396.72058823529414</v>
      </c>
      <c r="D13" s="31">
        <v>6.2360801781737196E-2</v>
      </c>
      <c r="E13" s="98">
        <v>274.25</v>
      </c>
    </row>
    <row r="14" spans="1:5" x14ac:dyDescent="0.25">
      <c r="A14" s="41" t="s">
        <v>21</v>
      </c>
      <c r="B14" s="31">
        <v>0.11873840445269017</v>
      </c>
      <c r="C14" s="98">
        <v>367.1875</v>
      </c>
      <c r="D14" s="31">
        <v>0.11982182628062361</v>
      </c>
      <c r="E14" s="98">
        <v>238.62081784386618</v>
      </c>
    </row>
    <row r="15" spans="1:5" x14ac:dyDescent="0.25">
      <c r="A15" s="41" t="s">
        <v>22</v>
      </c>
      <c r="B15" s="31">
        <v>8.9981447124304267E-2</v>
      </c>
      <c r="C15" s="98">
        <v>402.6958762886598</v>
      </c>
      <c r="D15" s="31">
        <v>8.8641425389755016E-2</v>
      </c>
      <c r="E15" s="98">
        <v>267.8894472361809</v>
      </c>
    </row>
    <row r="16" spans="1:5" x14ac:dyDescent="0.25">
      <c r="A16" s="41" t="s">
        <v>10</v>
      </c>
      <c r="B16" s="31">
        <v>6.5862708719851573E-2</v>
      </c>
      <c r="C16" s="98">
        <v>371.84507042253523</v>
      </c>
      <c r="D16" s="31">
        <v>6.5033407572383073E-2</v>
      </c>
      <c r="E16" s="98">
        <v>271.01369863013701</v>
      </c>
    </row>
    <row r="17" spans="1:5" x14ac:dyDescent="0.25">
      <c r="A17" s="41" t="s">
        <v>13</v>
      </c>
      <c r="B17" s="31">
        <v>6.5398886827458258E-2</v>
      </c>
      <c r="C17" s="98">
        <v>476.08510638297872</v>
      </c>
      <c r="D17" s="31">
        <v>6.4142538975501109E-2</v>
      </c>
      <c r="E17" s="98">
        <v>261.17361111111109</v>
      </c>
    </row>
    <row r="18" spans="1:5" x14ac:dyDescent="0.25">
      <c r="A18" s="30" t="s">
        <v>70</v>
      </c>
      <c r="B18" s="31">
        <v>1.5306122448979591E-2</v>
      </c>
      <c r="C18" s="98">
        <v>791.5454545454545</v>
      </c>
      <c r="D18" s="31">
        <v>1.4699331848552339E-2</v>
      </c>
      <c r="E18" s="98">
        <v>1027.909090909091</v>
      </c>
    </row>
    <row r="19" spans="1:5" x14ac:dyDescent="0.25">
      <c r="A19" s="89" t="s">
        <v>3</v>
      </c>
      <c r="B19" s="90">
        <v>1</v>
      </c>
      <c r="C19" s="100">
        <v>451.25649350649348</v>
      </c>
      <c r="D19" s="90">
        <v>1</v>
      </c>
      <c r="E19" s="100">
        <v>299.07750556792871</v>
      </c>
    </row>
  </sheetData>
  <mergeCells count="2">
    <mergeCell ref="D3:E3"/>
    <mergeCell ref="B3:C3"/>
  </mergeCells>
  <pageMargins left="0.7" right="0.7" top="0.75" bottom="0.75" header="0.3" footer="0.3"/>
  <pageSetup paperSize="9" orientation="portrait" r:id="rId1"/>
  <headerFooter>
    <oddFooter>&amp;L&amp;1#&amp;"Calibri"&amp;10&amp;KA80000Interne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23C97-3F92-4729-AFB9-66242108CE23}">
  <sheetPr>
    <tabColor rgb="FF92D050"/>
  </sheetPr>
  <dimension ref="A1:O17"/>
  <sheetViews>
    <sheetView workbookViewId="0">
      <selection activeCell="A24" sqref="A24"/>
    </sheetView>
  </sheetViews>
  <sheetFormatPr baseColWidth="10" defaultRowHeight="15" x14ac:dyDescent="0.25"/>
  <cols>
    <col min="1" max="1" width="30.140625" style="4" customWidth="1"/>
    <col min="2" max="16384" width="11.42578125" style="4"/>
  </cols>
  <sheetData>
    <row r="1" spans="1:15" x14ac:dyDescent="0.25">
      <c r="A1" s="60" t="s">
        <v>62</v>
      </c>
      <c r="B1" s="61"/>
      <c r="C1" s="61"/>
      <c r="D1" s="61"/>
    </row>
    <row r="3" spans="1:15" x14ac:dyDescent="0.25">
      <c r="A3" s="85" t="s">
        <v>0</v>
      </c>
      <c r="B3" s="85"/>
    </row>
    <row r="4" spans="1:15" x14ac:dyDescent="0.25">
      <c r="A4" s="32" t="s">
        <v>15</v>
      </c>
      <c r="B4" s="47">
        <v>3.8915133900388237</v>
      </c>
    </row>
    <row r="5" spans="1:15" x14ac:dyDescent="0.25">
      <c r="A5" s="30" t="s">
        <v>16</v>
      </c>
      <c r="B5" s="48">
        <v>5.5629409079293799</v>
      </c>
    </row>
    <row r="6" spans="1:15" x14ac:dyDescent="0.25">
      <c r="A6" s="30" t="s">
        <v>8</v>
      </c>
      <c r="B6" s="48">
        <v>3.3237295043969439</v>
      </c>
    </row>
    <row r="7" spans="1:15" ht="15.75" x14ac:dyDescent="0.25">
      <c r="A7" s="30" t="s">
        <v>17</v>
      </c>
      <c r="B7" s="48">
        <v>5.2482663226914044</v>
      </c>
      <c r="N7" s="87"/>
      <c r="O7" s="87"/>
    </row>
    <row r="8" spans="1:15" x14ac:dyDescent="0.25">
      <c r="A8" s="30" t="s">
        <v>9</v>
      </c>
      <c r="B8" s="48">
        <v>2.2775476505672518</v>
      </c>
    </row>
    <row r="9" spans="1:15" x14ac:dyDescent="0.25">
      <c r="A9" s="30" t="s">
        <v>18</v>
      </c>
      <c r="B9" s="48">
        <v>3.7215075449520358</v>
      </c>
    </row>
    <row r="10" spans="1:15" x14ac:dyDescent="0.25">
      <c r="A10" s="30" t="s">
        <v>19</v>
      </c>
      <c r="B10" s="48">
        <v>3.6116191808412967</v>
      </c>
      <c r="C10" s="70"/>
    </row>
    <row r="11" spans="1:15" x14ac:dyDescent="0.25">
      <c r="A11" s="30" t="s">
        <v>12</v>
      </c>
      <c r="B11" s="48">
        <v>1.4888017831961533</v>
      </c>
    </row>
    <row r="12" spans="1:15" x14ac:dyDescent="0.25">
      <c r="A12" s="30" t="s">
        <v>20</v>
      </c>
      <c r="B12" s="48">
        <v>4.3713896466801705</v>
      </c>
    </row>
    <row r="13" spans="1:15" x14ac:dyDescent="0.25">
      <c r="A13" s="30" t="s">
        <v>21</v>
      </c>
      <c r="B13" s="48">
        <v>4.4514525728004788</v>
      </c>
    </row>
    <row r="14" spans="1:15" x14ac:dyDescent="0.25">
      <c r="A14" s="30" t="s">
        <v>22</v>
      </c>
      <c r="B14" s="48">
        <v>3.2945391783812665</v>
      </c>
    </row>
    <row r="15" spans="1:15" x14ac:dyDescent="0.25">
      <c r="A15" s="30" t="s">
        <v>10</v>
      </c>
      <c r="B15" s="48">
        <v>3.7876597023206582</v>
      </c>
    </row>
    <row r="16" spans="1:15" x14ac:dyDescent="0.25">
      <c r="A16" s="30" t="s">
        <v>13</v>
      </c>
      <c r="B16" s="48">
        <v>2.8294074658760864</v>
      </c>
    </row>
    <row r="17" spans="1:2" x14ac:dyDescent="0.25">
      <c r="A17" s="30" t="s">
        <v>70</v>
      </c>
      <c r="B17" s="48">
        <v>1.4947317500047561</v>
      </c>
    </row>
  </sheetData>
  <pageMargins left="0.7" right="0.7" top="0.75" bottom="0.75" header="0.3" footer="0.3"/>
  <pageSetup paperSize="9" orientation="portrait" r:id="rId1"/>
  <headerFooter>
    <oddFooter>&amp;L&amp;1#&amp;"Calibri"&amp;10&amp;KA80000Interne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D10"/>
  <sheetViews>
    <sheetView tabSelected="1" workbookViewId="0">
      <selection activeCell="D10" sqref="D10"/>
    </sheetView>
  </sheetViews>
  <sheetFormatPr baseColWidth="10" defaultRowHeight="15" x14ac:dyDescent="0.25"/>
  <cols>
    <col min="1" max="1" width="4.140625" style="3" customWidth="1"/>
    <col min="2" max="2" width="20.5703125" style="3" customWidth="1"/>
    <col min="3" max="3" width="13.7109375" style="3" customWidth="1"/>
    <col min="4" max="4" width="13.42578125" style="3" customWidth="1"/>
    <col min="5" max="16384" width="11.42578125" style="3"/>
  </cols>
  <sheetData>
    <row r="1" spans="2:4" x14ac:dyDescent="0.25">
      <c r="B1" s="120" t="s">
        <v>69</v>
      </c>
    </row>
    <row r="3" spans="2:4" ht="15.75" thickBot="1" x14ac:dyDescent="0.3"/>
    <row r="4" spans="2:4" ht="25.5" x14ac:dyDescent="0.25">
      <c r="B4" s="126" t="s">
        <v>93</v>
      </c>
      <c r="C4" s="127" t="s">
        <v>31</v>
      </c>
      <c r="D4" s="127" t="s">
        <v>64</v>
      </c>
    </row>
    <row r="5" spans="2:4" x14ac:dyDescent="0.25">
      <c r="B5" s="128" t="s">
        <v>50</v>
      </c>
      <c r="C5" s="129">
        <v>173.12</v>
      </c>
      <c r="D5" s="129">
        <v>187.93700000000001</v>
      </c>
    </row>
    <row r="6" spans="2:4" ht="15.75" thickBot="1" x14ac:dyDescent="0.3">
      <c r="B6" s="130" t="s">
        <v>52</v>
      </c>
      <c r="C6" s="131">
        <v>0.17794058848258162</v>
      </c>
      <c r="D6" s="131">
        <v>0.27990599154936707</v>
      </c>
    </row>
    <row r="7" spans="2:4" x14ac:dyDescent="0.25">
      <c r="B7" s="132" t="s">
        <v>51</v>
      </c>
      <c r="C7" s="133">
        <v>799.78899999999999</v>
      </c>
      <c r="D7" s="133">
        <v>483.49200000000002</v>
      </c>
    </row>
    <row r="8" spans="2:4" ht="15.75" thickBot="1" x14ac:dyDescent="0.3">
      <c r="B8" s="134" t="s">
        <v>52</v>
      </c>
      <c r="C8" s="135">
        <v>0.82205941151741835</v>
      </c>
      <c r="D8" s="135">
        <v>0.72009400845063287</v>
      </c>
    </row>
    <row r="9" spans="2:4" x14ac:dyDescent="0.25">
      <c r="B9" s="136" t="s">
        <v>32</v>
      </c>
      <c r="C9" s="137">
        <v>972.90899999999999</v>
      </c>
      <c r="D9" s="137">
        <v>671.42900000000009</v>
      </c>
    </row>
    <row r="10" spans="2:4" ht="15.75" thickBot="1" x14ac:dyDescent="0.3">
      <c r="B10" s="138" t="s">
        <v>94</v>
      </c>
      <c r="C10" s="139">
        <v>2.6219025960601199E-2</v>
      </c>
      <c r="D10" s="139">
        <v>2.5556860654623481E-2</v>
      </c>
    </row>
  </sheetData>
  <pageMargins left="0.7" right="0.7" top="0.75" bottom="0.75" header="0.3" footer="0.3"/>
  <pageSetup paperSize="9" orientation="portrait" r:id="rId1"/>
  <headerFooter>
    <oddFooter>&amp;L&amp;1#&amp;"Calibri"&amp;10&amp;KA80000Interne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4ACDE-9F0F-42FC-A151-8E73B0106A5E}">
  <sheetPr>
    <tabColor rgb="FF92D050"/>
  </sheetPr>
  <dimension ref="A1:Q16"/>
  <sheetViews>
    <sheetView workbookViewId="0">
      <selection activeCell="L19" sqref="L19"/>
    </sheetView>
  </sheetViews>
  <sheetFormatPr baseColWidth="10" defaultRowHeight="15" x14ac:dyDescent="0.25"/>
  <cols>
    <col min="1" max="1" width="36" style="4" bestFit="1" customWidth="1"/>
    <col min="2" max="14" width="11.42578125" style="4"/>
    <col min="15" max="15" width="22" style="4" customWidth="1"/>
    <col min="16" max="16" width="13.85546875" style="4" bestFit="1" customWidth="1"/>
    <col min="17" max="16384" width="11.42578125" style="4"/>
  </cols>
  <sheetData>
    <row r="1" spans="1:17" x14ac:dyDescent="0.25">
      <c r="A1" s="120" t="s">
        <v>75</v>
      </c>
    </row>
    <row r="3" spans="1:17" x14ac:dyDescent="0.25">
      <c r="A3" s="122" t="s">
        <v>92</v>
      </c>
      <c r="B3" s="121">
        <v>2010</v>
      </c>
      <c r="C3" s="121">
        <v>2011</v>
      </c>
      <c r="D3" s="121">
        <v>2012</v>
      </c>
      <c r="E3" s="121">
        <v>2013</v>
      </c>
      <c r="F3" s="121">
        <v>2014</v>
      </c>
      <c r="G3" s="121">
        <v>2015</v>
      </c>
      <c r="H3" s="121">
        <v>2016</v>
      </c>
      <c r="I3" s="121">
        <v>2017</v>
      </c>
      <c r="J3" s="121">
        <v>2018</v>
      </c>
      <c r="K3" s="121">
        <v>2019</v>
      </c>
      <c r="L3" s="121">
        <v>2020</v>
      </c>
      <c r="M3" s="121">
        <v>2021</v>
      </c>
      <c r="N3" s="121">
        <v>2022</v>
      </c>
    </row>
    <row r="4" spans="1:17" x14ac:dyDescent="0.25">
      <c r="A4" s="123" t="s">
        <v>76</v>
      </c>
      <c r="B4" s="124">
        <v>501816</v>
      </c>
      <c r="C4" s="124">
        <v>514035</v>
      </c>
      <c r="D4" s="124">
        <v>521649</v>
      </c>
      <c r="E4" s="124">
        <v>527401</v>
      </c>
      <c r="F4" s="124">
        <v>535637</v>
      </c>
      <c r="G4" s="124">
        <v>547586</v>
      </c>
      <c r="H4" s="124">
        <v>559855</v>
      </c>
      <c r="I4" s="124">
        <v>569744</v>
      </c>
      <c r="J4" s="124">
        <v>582109</v>
      </c>
      <c r="K4" s="124">
        <v>593889</v>
      </c>
      <c r="L4" s="124">
        <v>634940</v>
      </c>
      <c r="M4" s="124">
        <v>654691</v>
      </c>
      <c r="N4" s="125">
        <v>671429</v>
      </c>
    </row>
    <row r="5" spans="1:17" x14ac:dyDescent="0.25">
      <c r="A5" s="123" t="s">
        <v>77</v>
      </c>
      <c r="B5" s="124">
        <v>903756</v>
      </c>
      <c r="C5" s="124">
        <v>916111</v>
      </c>
      <c r="D5" s="124">
        <v>939682</v>
      </c>
      <c r="E5" s="124">
        <v>951743</v>
      </c>
      <c r="F5" s="124">
        <v>955066</v>
      </c>
      <c r="G5" s="124">
        <v>952552</v>
      </c>
      <c r="H5" s="124">
        <v>955259</v>
      </c>
      <c r="I5" s="124">
        <v>948400</v>
      </c>
      <c r="J5" s="124">
        <v>939292</v>
      </c>
      <c r="K5" s="124">
        <v>936242</v>
      </c>
      <c r="L5" s="124">
        <v>936680</v>
      </c>
      <c r="M5" s="124">
        <v>948052</v>
      </c>
      <c r="N5" s="125">
        <v>972909</v>
      </c>
    </row>
    <row r="6" spans="1:17" x14ac:dyDescent="0.25">
      <c r="A6" s="143"/>
      <c r="B6" s="140"/>
      <c r="C6" s="140"/>
      <c r="D6" s="140"/>
      <c r="E6" s="140"/>
      <c r="F6" s="140"/>
      <c r="G6" s="140"/>
      <c r="H6" s="140"/>
      <c r="I6" s="140"/>
      <c r="J6" s="140"/>
      <c r="K6" s="140"/>
      <c r="L6" s="140"/>
      <c r="M6" s="140"/>
      <c r="N6" s="141"/>
      <c r="O6" s="144"/>
    </row>
    <row r="7" spans="1:17" x14ac:dyDescent="0.25">
      <c r="A7" s="152"/>
      <c r="B7" s="153"/>
      <c r="C7" s="153"/>
      <c r="D7" s="153"/>
      <c r="E7" s="153"/>
      <c r="F7" s="153"/>
      <c r="G7" s="153"/>
      <c r="H7" s="153"/>
      <c r="I7" s="153"/>
      <c r="J7" s="153"/>
      <c r="K7" s="153"/>
      <c r="L7" s="153"/>
      <c r="M7" s="153"/>
      <c r="N7" s="153"/>
      <c r="O7" s="161" t="s">
        <v>95</v>
      </c>
      <c r="P7" s="160"/>
    </row>
    <row r="8" spans="1:17" x14ac:dyDescent="0.25">
      <c r="A8" s="154" t="s">
        <v>78</v>
      </c>
      <c r="B8" s="155"/>
      <c r="C8" s="155" t="s">
        <v>79</v>
      </c>
      <c r="D8" s="155" t="s">
        <v>80</v>
      </c>
      <c r="E8" s="155" t="s">
        <v>81</v>
      </c>
      <c r="F8" s="155" t="s">
        <v>82</v>
      </c>
      <c r="G8" s="155" t="s">
        <v>83</v>
      </c>
      <c r="H8" s="155" t="s">
        <v>84</v>
      </c>
      <c r="I8" s="155" t="s">
        <v>85</v>
      </c>
      <c r="J8" s="155" t="s">
        <v>86</v>
      </c>
      <c r="K8" s="155" t="s">
        <v>87</v>
      </c>
      <c r="L8" s="155" t="s">
        <v>88</v>
      </c>
      <c r="M8" s="155" t="s">
        <v>89</v>
      </c>
      <c r="N8" s="155" t="s">
        <v>63</v>
      </c>
      <c r="O8" s="154" t="s">
        <v>90</v>
      </c>
      <c r="P8" s="156" t="s">
        <v>91</v>
      </c>
    </row>
    <row r="9" spans="1:17" x14ac:dyDescent="0.25">
      <c r="A9" s="143" t="s">
        <v>76</v>
      </c>
      <c r="B9" s="144"/>
      <c r="C9" s="165">
        <f t="shared" ref="C9:N9" si="0">C4/B4-1</f>
        <v>2.4349562389401669E-2</v>
      </c>
      <c r="D9" s="165">
        <f t="shared" si="0"/>
        <v>1.4812220957716837E-2</v>
      </c>
      <c r="E9" s="165">
        <f t="shared" si="0"/>
        <v>1.1026571506894456E-2</v>
      </c>
      <c r="F9" s="165">
        <f t="shared" si="0"/>
        <v>1.5616200955250292E-2</v>
      </c>
      <c r="G9" s="165">
        <f t="shared" si="0"/>
        <v>2.2308018303440535E-2</v>
      </c>
      <c r="H9" s="165">
        <f t="shared" si="0"/>
        <v>2.2405612999601976E-2</v>
      </c>
      <c r="I9" s="165">
        <f t="shared" si="0"/>
        <v>1.7663502156808564E-2</v>
      </c>
      <c r="J9" s="165">
        <f t="shared" si="0"/>
        <v>2.1702729646999375E-2</v>
      </c>
      <c r="K9" s="165">
        <f t="shared" si="0"/>
        <v>2.0236759782102709E-2</v>
      </c>
      <c r="L9" s="165">
        <f t="shared" si="0"/>
        <v>6.9122344411161052E-2</v>
      </c>
      <c r="M9" s="165">
        <f t="shared" si="0"/>
        <v>3.1106876240274639E-2</v>
      </c>
      <c r="N9" s="165">
        <f t="shared" si="0"/>
        <v>2.5566259502574518E-2</v>
      </c>
      <c r="O9" s="162">
        <f>(N4/D4)^(1/10)-1</f>
        <v>2.5562592658570749E-2</v>
      </c>
      <c r="P9" s="163">
        <f>N4/D4-1</f>
        <v>0.28712793468405007</v>
      </c>
    </row>
    <row r="10" spans="1:17" x14ac:dyDescent="0.25">
      <c r="A10" s="157" t="s">
        <v>77</v>
      </c>
      <c r="B10" s="158"/>
      <c r="C10" s="166">
        <f>C5/B5-1</f>
        <v>1.3670725284258056E-2</v>
      </c>
      <c r="D10" s="166">
        <f t="shared" ref="D10:N10" si="1">D5/C5-1</f>
        <v>2.5729414885314217E-2</v>
      </c>
      <c r="E10" s="166">
        <f t="shared" si="1"/>
        <v>1.2835193182374471E-2</v>
      </c>
      <c r="F10" s="166">
        <f t="shared" si="1"/>
        <v>3.4914887737551581E-3</v>
      </c>
      <c r="G10" s="166">
        <f t="shared" si="1"/>
        <v>-2.6322788163331001E-3</v>
      </c>
      <c r="H10" s="166">
        <f t="shared" si="1"/>
        <v>2.8418396056069106E-3</v>
      </c>
      <c r="I10" s="166">
        <f t="shared" si="1"/>
        <v>-7.1802516385608417E-3</v>
      </c>
      <c r="J10" s="166">
        <f t="shared" si="1"/>
        <v>-9.6035428089413788E-3</v>
      </c>
      <c r="K10" s="166">
        <f t="shared" si="1"/>
        <v>-3.2471265591530463E-3</v>
      </c>
      <c r="L10" s="166">
        <f t="shared" si="1"/>
        <v>4.6782776248011082E-4</v>
      </c>
      <c r="M10" s="166">
        <f t="shared" si="1"/>
        <v>1.2140752444804948E-2</v>
      </c>
      <c r="N10" s="166">
        <f t="shared" si="1"/>
        <v>2.6219025960601217E-2</v>
      </c>
      <c r="O10" s="164">
        <f>(N5/D5)^(1/10)-1</f>
        <v>3.4809477232171648E-3</v>
      </c>
      <c r="P10" s="159">
        <f>N5/D5-1</f>
        <v>3.5359834497202147E-2</v>
      </c>
      <c r="Q10" s="142"/>
    </row>
    <row r="11" spans="1:17" x14ac:dyDescent="0.25">
      <c r="A11" s="147"/>
      <c r="B11" s="144"/>
      <c r="C11" s="144"/>
      <c r="D11" s="144"/>
      <c r="E11" s="144"/>
      <c r="F11" s="144"/>
      <c r="G11" s="144"/>
      <c r="H11" s="144"/>
      <c r="I11" s="144"/>
      <c r="J11" s="144"/>
      <c r="K11" s="144"/>
      <c r="L11" s="144"/>
      <c r="M11" s="144"/>
      <c r="N11" s="144"/>
      <c r="O11" s="144"/>
    </row>
    <row r="12" spans="1:17" x14ac:dyDescent="0.25">
      <c r="A12" s="147"/>
      <c r="B12" s="144"/>
      <c r="C12" s="145"/>
      <c r="D12" s="145"/>
      <c r="E12" s="145"/>
      <c r="F12" s="145"/>
      <c r="G12" s="145"/>
      <c r="H12" s="145"/>
      <c r="I12" s="145"/>
      <c r="J12" s="145"/>
      <c r="K12" s="145"/>
      <c r="L12" s="145"/>
      <c r="M12" s="145"/>
      <c r="N12" s="145"/>
      <c r="O12" s="146"/>
      <c r="P12" s="142"/>
    </row>
    <row r="13" spans="1:17" x14ac:dyDescent="0.25">
      <c r="A13" s="147"/>
      <c r="B13" s="144"/>
      <c r="C13" s="145"/>
      <c r="D13" s="145"/>
      <c r="E13" s="145"/>
      <c r="F13" s="145"/>
      <c r="G13" s="145"/>
      <c r="H13" s="145"/>
      <c r="I13" s="145"/>
      <c r="J13" s="145"/>
      <c r="K13" s="145"/>
      <c r="L13" s="145"/>
      <c r="M13" s="145"/>
      <c r="N13" s="145"/>
      <c r="O13" s="146"/>
      <c r="P13" s="142"/>
    </row>
    <row r="14" spans="1:17" x14ac:dyDescent="0.25">
      <c r="A14" s="144"/>
      <c r="B14" s="144"/>
      <c r="C14" s="144"/>
      <c r="D14" s="144"/>
      <c r="E14" s="144"/>
      <c r="F14" s="144"/>
      <c r="G14" s="144"/>
      <c r="H14" s="144"/>
      <c r="I14" s="144"/>
      <c r="J14" s="144"/>
      <c r="K14" s="144"/>
      <c r="L14" s="144"/>
      <c r="M14" s="144"/>
      <c r="N14" s="144"/>
      <c r="O14" s="144"/>
    </row>
    <row r="15" spans="1:17" x14ac:dyDescent="0.25">
      <c r="A15" s="144"/>
      <c r="B15" s="144"/>
      <c r="C15" s="144"/>
      <c r="D15" s="144"/>
      <c r="E15" s="144"/>
      <c r="F15" s="144"/>
      <c r="G15" s="144"/>
      <c r="H15" s="144"/>
      <c r="I15" s="144"/>
      <c r="J15" s="144"/>
      <c r="K15" s="144"/>
      <c r="L15" s="144"/>
      <c r="M15" s="144"/>
      <c r="N15" s="144"/>
      <c r="O15" s="144"/>
    </row>
    <row r="16" spans="1:17" x14ac:dyDescent="0.25">
      <c r="A16" s="144"/>
      <c r="B16" s="144"/>
      <c r="C16" s="144"/>
      <c r="D16" s="144"/>
      <c r="E16" s="144"/>
      <c r="F16" s="144"/>
      <c r="G16" s="144"/>
      <c r="H16" s="144"/>
      <c r="I16" s="144"/>
      <c r="J16" s="144"/>
      <c r="K16" s="144"/>
      <c r="L16" s="144"/>
      <c r="M16" s="144"/>
      <c r="N16" s="144"/>
      <c r="O16" s="144"/>
    </row>
  </sheetData>
  <mergeCells count="1">
    <mergeCell ref="O7:P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C43AF-6A37-49D7-BF9D-5792DF995C59}">
  <sheetPr>
    <tabColor rgb="FF92D050"/>
  </sheetPr>
  <dimension ref="A1:K58"/>
  <sheetViews>
    <sheetView workbookViewId="0">
      <selection activeCell="M30" sqref="M30"/>
    </sheetView>
  </sheetViews>
  <sheetFormatPr baseColWidth="10" defaultRowHeight="15" x14ac:dyDescent="0.25"/>
  <cols>
    <col min="1" max="4" width="11.42578125" style="4"/>
    <col min="5" max="7" width="11.42578125" style="104"/>
    <col min="8" max="16384" width="11.42578125" style="4"/>
  </cols>
  <sheetData>
    <row r="1" spans="1:7" x14ac:dyDescent="0.25">
      <c r="A1" s="60" t="s">
        <v>58</v>
      </c>
      <c r="B1" s="61"/>
      <c r="C1" s="61"/>
      <c r="D1" s="61"/>
    </row>
    <row r="3" spans="1:7" x14ac:dyDescent="0.25">
      <c r="A3" s="54" t="s">
        <v>55</v>
      </c>
      <c r="B3" s="54" t="s">
        <v>50</v>
      </c>
      <c r="C3" s="54" t="s">
        <v>51</v>
      </c>
      <c r="D3" s="3"/>
      <c r="E3" s="105" t="s">
        <v>55</v>
      </c>
      <c r="F3" s="105" t="s">
        <v>50</v>
      </c>
      <c r="G3" s="105" t="s">
        <v>51</v>
      </c>
    </row>
    <row r="4" spans="1:7" x14ac:dyDescent="0.25">
      <c r="A4" s="55">
        <v>15</v>
      </c>
      <c r="B4" s="55">
        <v>0</v>
      </c>
      <c r="C4" s="55">
        <v>0</v>
      </c>
      <c r="E4" s="104">
        <v>15</v>
      </c>
      <c r="F4" s="104">
        <f>-B4</f>
        <v>0</v>
      </c>
      <c r="G4" s="104">
        <f>C4</f>
        <v>0</v>
      </c>
    </row>
    <row r="5" spans="1:7" x14ac:dyDescent="0.25">
      <c r="A5" s="55">
        <v>16</v>
      </c>
      <c r="B5" s="55">
        <v>0</v>
      </c>
      <c r="C5" s="55">
        <v>0</v>
      </c>
      <c r="E5" s="104">
        <v>16</v>
      </c>
      <c r="F5" s="104">
        <f t="shared" ref="F5:F58" si="0">-B5</f>
        <v>0</v>
      </c>
      <c r="G5" s="104">
        <f t="shared" ref="G5:G58" si="1">C5</f>
        <v>0</v>
      </c>
    </row>
    <row r="6" spans="1:7" x14ac:dyDescent="0.25">
      <c r="A6" s="55">
        <v>17</v>
      </c>
      <c r="B6" s="55">
        <v>0</v>
      </c>
      <c r="C6" s="55">
        <v>0</v>
      </c>
      <c r="E6" s="104">
        <v>17</v>
      </c>
      <c r="F6" s="104">
        <f t="shared" si="0"/>
        <v>0</v>
      </c>
      <c r="G6" s="104">
        <f t="shared" si="1"/>
        <v>0</v>
      </c>
    </row>
    <row r="7" spans="1:7" x14ac:dyDescent="0.25">
      <c r="A7" s="55">
        <v>18</v>
      </c>
      <c r="B7" s="55">
        <v>0</v>
      </c>
      <c r="C7" s="55">
        <v>0</v>
      </c>
      <c r="E7" s="104">
        <v>18</v>
      </c>
      <c r="F7" s="104">
        <f t="shared" si="0"/>
        <v>0</v>
      </c>
      <c r="G7" s="104">
        <f t="shared" si="1"/>
        <v>0</v>
      </c>
    </row>
    <row r="8" spans="1:7" x14ac:dyDescent="0.25">
      <c r="A8" s="55">
        <v>19</v>
      </c>
      <c r="B8" s="55">
        <v>0</v>
      </c>
      <c r="C8" s="55">
        <v>11</v>
      </c>
      <c r="E8" s="104">
        <v>19</v>
      </c>
      <c r="F8" s="104">
        <f t="shared" si="0"/>
        <v>0</v>
      </c>
      <c r="G8" s="104">
        <f t="shared" si="1"/>
        <v>11</v>
      </c>
    </row>
    <row r="9" spans="1:7" x14ac:dyDescent="0.25">
      <c r="A9" s="55">
        <v>20</v>
      </c>
      <c r="B9" s="55">
        <v>20</v>
      </c>
      <c r="C9" s="55">
        <v>140</v>
      </c>
      <c r="E9" s="104">
        <v>20</v>
      </c>
      <c r="F9" s="104">
        <f t="shared" si="0"/>
        <v>-20</v>
      </c>
      <c r="G9" s="104">
        <f t="shared" si="1"/>
        <v>140</v>
      </c>
    </row>
    <row r="10" spans="1:7" x14ac:dyDescent="0.25">
      <c r="A10" s="55">
        <v>21</v>
      </c>
      <c r="B10" s="55">
        <v>145</v>
      </c>
      <c r="C10" s="55">
        <v>1108</v>
      </c>
      <c r="E10" s="104">
        <v>21</v>
      </c>
      <c r="F10" s="104">
        <f t="shared" si="0"/>
        <v>-145</v>
      </c>
      <c r="G10" s="104">
        <f t="shared" si="1"/>
        <v>1108</v>
      </c>
    </row>
    <row r="11" spans="1:7" x14ac:dyDescent="0.25">
      <c r="A11" s="55">
        <v>22</v>
      </c>
      <c r="B11" s="55">
        <v>337</v>
      </c>
      <c r="C11" s="55">
        <v>2643</v>
      </c>
      <c r="E11" s="104">
        <v>22</v>
      </c>
      <c r="F11" s="104">
        <f t="shared" si="0"/>
        <v>-337</v>
      </c>
      <c r="G11" s="104">
        <f t="shared" si="1"/>
        <v>2643</v>
      </c>
    </row>
    <row r="12" spans="1:7" x14ac:dyDescent="0.25">
      <c r="A12" s="55">
        <v>23</v>
      </c>
      <c r="B12" s="55">
        <v>627</v>
      </c>
      <c r="C12" s="55">
        <v>4682</v>
      </c>
      <c r="E12" s="104">
        <v>23</v>
      </c>
      <c r="F12" s="104">
        <f t="shared" si="0"/>
        <v>-627</v>
      </c>
      <c r="G12" s="104">
        <f t="shared" si="1"/>
        <v>4682</v>
      </c>
    </row>
    <row r="13" spans="1:7" x14ac:dyDescent="0.25">
      <c r="A13" s="55">
        <v>24</v>
      </c>
      <c r="B13" s="55">
        <v>995</v>
      </c>
      <c r="C13" s="55">
        <v>7160</v>
      </c>
      <c r="E13" s="104">
        <v>24</v>
      </c>
      <c r="F13" s="104">
        <f t="shared" si="0"/>
        <v>-995</v>
      </c>
      <c r="G13" s="104">
        <f t="shared" si="1"/>
        <v>7160</v>
      </c>
    </row>
    <row r="14" spans="1:7" x14ac:dyDescent="0.25">
      <c r="A14" s="55">
        <v>25</v>
      </c>
      <c r="B14" s="55">
        <v>1415</v>
      </c>
      <c r="C14" s="55">
        <v>9510</v>
      </c>
      <c r="E14" s="104">
        <v>25</v>
      </c>
      <c r="F14" s="104">
        <f t="shared" si="0"/>
        <v>-1415</v>
      </c>
      <c r="G14" s="104">
        <f t="shared" si="1"/>
        <v>9510</v>
      </c>
    </row>
    <row r="15" spans="1:7" x14ac:dyDescent="0.25">
      <c r="A15" s="55">
        <v>26</v>
      </c>
      <c r="B15" s="55">
        <v>1786</v>
      </c>
      <c r="C15" s="55">
        <v>11315</v>
      </c>
      <c r="E15" s="104">
        <v>26</v>
      </c>
      <c r="F15" s="104">
        <f t="shared" si="0"/>
        <v>-1786</v>
      </c>
      <c r="G15" s="104">
        <f t="shared" si="1"/>
        <v>11315</v>
      </c>
    </row>
    <row r="16" spans="1:7" x14ac:dyDescent="0.25">
      <c r="A16" s="55">
        <v>27</v>
      </c>
      <c r="B16" s="55">
        <v>2174</v>
      </c>
      <c r="C16" s="55">
        <v>12708</v>
      </c>
      <c r="E16" s="104">
        <v>27</v>
      </c>
      <c r="F16" s="104">
        <f t="shared" si="0"/>
        <v>-2174</v>
      </c>
      <c r="G16" s="104">
        <f t="shared" si="1"/>
        <v>12708</v>
      </c>
    </row>
    <row r="17" spans="1:11" x14ac:dyDescent="0.25">
      <c r="A17" s="55">
        <v>28</v>
      </c>
      <c r="B17" s="55">
        <v>2474</v>
      </c>
      <c r="C17" s="55">
        <v>13360</v>
      </c>
      <c r="E17" s="104">
        <v>28</v>
      </c>
      <c r="F17" s="104">
        <f t="shared" si="0"/>
        <v>-2474</v>
      </c>
      <c r="G17" s="104">
        <f t="shared" si="1"/>
        <v>13360</v>
      </c>
    </row>
    <row r="18" spans="1:11" x14ac:dyDescent="0.25">
      <c r="A18" s="55">
        <v>29</v>
      </c>
      <c r="B18" s="55">
        <v>2736</v>
      </c>
      <c r="C18" s="55">
        <v>14302</v>
      </c>
      <c r="E18" s="104">
        <v>29</v>
      </c>
      <c r="F18" s="104">
        <f t="shared" si="0"/>
        <v>-2736</v>
      </c>
      <c r="G18" s="104">
        <f t="shared" si="1"/>
        <v>14302</v>
      </c>
    </row>
    <row r="19" spans="1:11" x14ac:dyDescent="0.25">
      <c r="A19" s="55">
        <v>30</v>
      </c>
      <c r="B19" s="55">
        <v>3171</v>
      </c>
      <c r="C19" s="55">
        <v>16257</v>
      </c>
      <c r="E19" s="104">
        <v>30</v>
      </c>
      <c r="F19" s="104">
        <f t="shared" si="0"/>
        <v>-3171</v>
      </c>
      <c r="G19" s="104">
        <f t="shared" si="1"/>
        <v>16257</v>
      </c>
    </row>
    <row r="20" spans="1:11" x14ac:dyDescent="0.25">
      <c r="A20" s="55">
        <v>31</v>
      </c>
      <c r="B20" s="55">
        <v>3405</v>
      </c>
      <c r="C20" s="55">
        <v>18245</v>
      </c>
      <c r="E20" s="104">
        <v>31</v>
      </c>
      <c r="F20" s="104">
        <f t="shared" si="0"/>
        <v>-3405</v>
      </c>
      <c r="G20" s="104">
        <f t="shared" si="1"/>
        <v>18245</v>
      </c>
    </row>
    <row r="21" spans="1:11" x14ac:dyDescent="0.25">
      <c r="A21" s="55">
        <v>32</v>
      </c>
      <c r="B21" s="55">
        <v>3658</v>
      </c>
      <c r="C21" s="55">
        <v>19554</v>
      </c>
      <c r="E21" s="104">
        <v>32</v>
      </c>
      <c r="F21" s="104">
        <f t="shared" si="0"/>
        <v>-3658</v>
      </c>
      <c r="G21" s="104">
        <f t="shared" si="1"/>
        <v>19554</v>
      </c>
    </row>
    <row r="22" spans="1:11" x14ac:dyDescent="0.25">
      <c r="A22" s="55">
        <v>33</v>
      </c>
      <c r="B22" s="55">
        <v>4202</v>
      </c>
      <c r="C22" s="55">
        <v>21533</v>
      </c>
      <c r="E22" s="104">
        <v>33</v>
      </c>
      <c r="F22" s="104">
        <f t="shared" si="0"/>
        <v>-4202</v>
      </c>
      <c r="G22" s="104">
        <f t="shared" si="1"/>
        <v>21533</v>
      </c>
    </row>
    <row r="23" spans="1:11" x14ac:dyDescent="0.25">
      <c r="A23" s="55">
        <v>34</v>
      </c>
      <c r="B23" s="55">
        <v>4296</v>
      </c>
      <c r="C23" s="55">
        <v>22454</v>
      </c>
      <c r="E23" s="104">
        <v>34</v>
      </c>
      <c r="F23" s="104">
        <f t="shared" si="0"/>
        <v>-4296</v>
      </c>
      <c r="G23" s="104">
        <f t="shared" si="1"/>
        <v>22454</v>
      </c>
    </row>
    <row r="24" spans="1:11" x14ac:dyDescent="0.25">
      <c r="A24" s="55">
        <v>35</v>
      </c>
      <c r="B24" s="55">
        <v>4554</v>
      </c>
      <c r="C24" s="55">
        <v>23184</v>
      </c>
      <c r="E24" s="104">
        <v>35</v>
      </c>
      <c r="F24" s="104">
        <f t="shared" si="0"/>
        <v>-4554</v>
      </c>
      <c r="G24" s="104">
        <f t="shared" si="1"/>
        <v>23184</v>
      </c>
    </row>
    <row r="25" spans="1:11" x14ac:dyDescent="0.25">
      <c r="A25" s="55">
        <v>36</v>
      </c>
      <c r="B25" s="55">
        <v>4487</v>
      </c>
      <c r="C25" s="55">
        <v>23749</v>
      </c>
      <c r="E25" s="104">
        <v>36</v>
      </c>
      <c r="F25" s="104">
        <f t="shared" si="0"/>
        <v>-4487</v>
      </c>
      <c r="G25" s="104">
        <f t="shared" si="1"/>
        <v>23749</v>
      </c>
    </row>
    <row r="26" spans="1:11" x14ac:dyDescent="0.25">
      <c r="A26" s="55">
        <v>37</v>
      </c>
      <c r="B26" s="55">
        <v>4626</v>
      </c>
      <c r="C26" s="55">
        <v>24023</v>
      </c>
      <c r="E26" s="104">
        <v>37</v>
      </c>
      <c r="F26" s="104">
        <f t="shared" si="0"/>
        <v>-4626</v>
      </c>
      <c r="G26" s="104">
        <f t="shared" si="1"/>
        <v>24023</v>
      </c>
    </row>
    <row r="27" spans="1:11" x14ac:dyDescent="0.25">
      <c r="A27" s="55">
        <v>38</v>
      </c>
      <c r="B27" s="55">
        <v>4530</v>
      </c>
      <c r="C27" s="55">
        <v>23538</v>
      </c>
      <c r="E27" s="104">
        <v>38</v>
      </c>
      <c r="F27" s="104">
        <f t="shared" si="0"/>
        <v>-4530</v>
      </c>
      <c r="G27" s="104">
        <f t="shared" si="1"/>
        <v>23538</v>
      </c>
    </row>
    <row r="28" spans="1:11" x14ac:dyDescent="0.25">
      <c r="A28" s="55">
        <v>39</v>
      </c>
      <c r="B28" s="55">
        <v>4579</v>
      </c>
      <c r="C28" s="55">
        <v>23566</v>
      </c>
      <c r="E28" s="104">
        <v>39</v>
      </c>
      <c r="F28" s="104">
        <f t="shared" si="0"/>
        <v>-4579</v>
      </c>
      <c r="G28" s="104">
        <f t="shared" si="1"/>
        <v>23566</v>
      </c>
      <c r="J28" s="119" t="s">
        <v>73</v>
      </c>
      <c r="K28" s="119" t="s">
        <v>74</v>
      </c>
    </row>
    <row r="29" spans="1:11" x14ac:dyDescent="0.25">
      <c r="A29" s="55">
        <v>40</v>
      </c>
      <c r="B29" s="55">
        <v>5032</v>
      </c>
      <c r="C29" s="55">
        <v>25664</v>
      </c>
      <c r="E29" s="104">
        <v>40</v>
      </c>
      <c r="F29" s="104">
        <f t="shared" si="0"/>
        <v>-5032</v>
      </c>
      <c r="G29" s="104">
        <f t="shared" si="1"/>
        <v>25664</v>
      </c>
      <c r="I29" s="4" t="s">
        <v>71</v>
      </c>
      <c r="J29" s="4">
        <v>45.152000000000001</v>
      </c>
      <c r="K29" s="4">
        <v>43.649000000000001</v>
      </c>
    </row>
    <row r="30" spans="1:11" x14ac:dyDescent="0.25">
      <c r="A30" s="55">
        <v>41</v>
      </c>
      <c r="B30" s="55">
        <v>5126</v>
      </c>
      <c r="C30" s="55">
        <v>25768</v>
      </c>
      <c r="E30" s="104">
        <v>41</v>
      </c>
      <c r="F30" s="104">
        <f t="shared" si="0"/>
        <v>-5126</v>
      </c>
      <c r="G30" s="104">
        <f t="shared" si="1"/>
        <v>25768</v>
      </c>
      <c r="I30" s="57" t="s">
        <v>72</v>
      </c>
      <c r="J30" s="57">
        <v>45.655000000000001</v>
      </c>
      <c r="K30" s="57">
        <v>44.148000000000003</v>
      </c>
    </row>
    <row r="31" spans="1:11" x14ac:dyDescent="0.25">
      <c r="A31" s="55">
        <v>42</v>
      </c>
      <c r="B31" s="55">
        <v>5082</v>
      </c>
      <c r="C31" s="55">
        <v>25599</v>
      </c>
      <c r="E31" s="104">
        <v>42</v>
      </c>
      <c r="F31" s="104">
        <f t="shared" si="0"/>
        <v>-5082</v>
      </c>
      <c r="G31" s="104">
        <f t="shared" si="1"/>
        <v>25599</v>
      </c>
    </row>
    <row r="32" spans="1:11" x14ac:dyDescent="0.25">
      <c r="A32" s="55">
        <v>43</v>
      </c>
      <c r="B32" s="55">
        <v>4944</v>
      </c>
      <c r="C32" s="55">
        <v>24317</v>
      </c>
      <c r="E32" s="104">
        <v>43</v>
      </c>
      <c r="F32" s="104">
        <f t="shared" si="0"/>
        <v>-4944</v>
      </c>
      <c r="G32" s="104">
        <f t="shared" si="1"/>
        <v>24317</v>
      </c>
    </row>
    <row r="33" spans="1:7" x14ac:dyDescent="0.25">
      <c r="A33" s="55">
        <v>44</v>
      </c>
      <c r="B33" s="55">
        <v>4907</v>
      </c>
      <c r="C33" s="55">
        <v>23132</v>
      </c>
      <c r="E33" s="104">
        <v>44</v>
      </c>
      <c r="F33" s="104">
        <f t="shared" si="0"/>
        <v>-4907</v>
      </c>
      <c r="G33" s="104">
        <f t="shared" si="1"/>
        <v>23132</v>
      </c>
    </row>
    <row r="34" spans="1:7" x14ac:dyDescent="0.25">
      <c r="A34" s="55">
        <v>45</v>
      </c>
      <c r="B34" s="55">
        <v>5109</v>
      </c>
      <c r="C34" s="55">
        <v>22660</v>
      </c>
      <c r="E34" s="104">
        <v>45</v>
      </c>
      <c r="F34" s="104">
        <f t="shared" si="0"/>
        <v>-5109</v>
      </c>
      <c r="G34" s="104">
        <f t="shared" si="1"/>
        <v>22660</v>
      </c>
    </row>
    <row r="35" spans="1:7" x14ac:dyDescent="0.25">
      <c r="A35" s="55">
        <v>46</v>
      </c>
      <c r="B35" s="55">
        <v>4890</v>
      </c>
      <c r="C35" s="55">
        <v>21859</v>
      </c>
      <c r="E35" s="104">
        <v>46</v>
      </c>
      <c r="F35" s="104">
        <f t="shared" si="0"/>
        <v>-4890</v>
      </c>
      <c r="G35" s="104">
        <f t="shared" si="1"/>
        <v>21859</v>
      </c>
    </row>
    <row r="36" spans="1:7" x14ac:dyDescent="0.25">
      <c r="A36" s="55">
        <v>47</v>
      </c>
      <c r="B36" s="55">
        <v>5149</v>
      </c>
      <c r="C36" s="55">
        <v>22513</v>
      </c>
      <c r="E36" s="104">
        <v>47</v>
      </c>
      <c r="F36" s="104">
        <f t="shared" si="0"/>
        <v>-5149</v>
      </c>
      <c r="G36" s="104">
        <f t="shared" si="1"/>
        <v>22513</v>
      </c>
    </row>
    <row r="37" spans="1:7" x14ac:dyDescent="0.25">
      <c r="A37" s="55">
        <v>48</v>
      </c>
      <c r="B37" s="55">
        <v>5772</v>
      </c>
      <c r="C37" s="55">
        <v>23757</v>
      </c>
      <c r="E37" s="104">
        <v>48</v>
      </c>
      <c r="F37" s="104">
        <f t="shared" si="0"/>
        <v>-5772</v>
      </c>
      <c r="G37" s="104">
        <f t="shared" si="1"/>
        <v>23757</v>
      </c>
    </row>
    <row r="38" spans="1:7" x14ac:dyDescent="0.25">
      <c r="A38" s="55">
        <v>49</v>
      </c>
      <c r="B38" s="55">
        <v>6057</v>
      </c>
      <c r="C38" s="55">
        <v>25401</v>
      </c>
      <c r="E38" s="104">
        <v>49</v>
      </c>
      <c r="F38" s="104">
        <f t="shared" si="0"/>
        <v>-6057</v>
      </c>
      <c r="G38" s="104">
        <f t="shared" si="1"/>
        <v>25401</v>
      </c>
    </row>
    <row r="39" spans="1:7" x14ac:dyDescent="0.25">
      <c r="A39" s="55">
        <v>50</v>
      </c>
      <c r="B39" s="55">
        <v>6063</v>
      </c>
      <c r="C39" s="55">
        <v>26216</v>
      </c>
      <c r="E39" s="104">
        <v>50</v>
      </c>
      <c r="F39" s="104">
        <f t="shared" si="0"/>
        <v>-6063</v>
      </c>
      <c r="G39" s="104">
        <f t="shared" si="1"/>
        <v>26216</v>
      </c>
    </row>
    <row r="40" spans="1:7" x14ac:dyDescent="0.25">
      <c r="A40" s="55">
        <v>51</v>
      </c>
      <c r="B40" s="55">
        <v>6089</v>
      </c>
      <c r="C40" s="55">
        <v>26045</v>
      </c>
      <c r="E40" s="104">
        <v>51</v>
      </c>
      <c r="F40" s="104">
        <f t="shared" si="0"/>
        <v>-6089</v>
      </c>
      <c r="G40" s="104">
        <f t="shared" si="1"/>
        <v>26045</v>
      </c>
    </row>
    <row r="41" spans="1:7" x14ac:dyDescent="0.25">
      <c r="A41" s="55">
        <v>52</v>
      </c>
      <c r="B41" s="55">
        <v>5715</v>
      </c>
      <c r="C41" s="55">
        <v>24889</v>
      </c>
      <c r="E41" s="104">
        <v>52</v>
      </c>
      <c r="F41" s="104">
        <f t="shared" si="0"/>
        <v>-5715</v>
      </c>
      <c r="G41" s="104">
        <f t="shared" si="1"/>
        <v>24889</v>
      </c>
    </row>
    <row r="42" spans="1:7" x14ac:dyDescent="0.25">
      <c r="A42" s="55">
        <v>53</v>
      </c>
      <c r="B42" s="55">
        <v>5713</v>
      </c>
      <c r="C42" s="55">
        <v>24525</v>
      </c>
      <c r="E42" s="104">
        <v>53</v>
      </c>
      <c r="F42" s="104">
        <f t="shared" si="0"/>
        <v>-5713</v>
      </c>
      <c r="G42" s="104">
        <f t="shared" si="1"/>
        <v>24525</v>
      </c>
    </row>
    <row r="43" spans="1:7" x14ac:dyDescent="0.25">
      <c r="A43" s="55">
        <v>54</v>
      </c>
      <c r="B43" s="55">
        <v>5600</v>
      </c>
      <c r="C43" s="55">
        <v>23861</v>
      </c>
      <c r="E43" s="104">
        <v>54</v>
      </c>
      <c r="F43" s="104">
        <f t="shared" si="0"/>
        <v>-5600</v>
      </c>
      <c r="G43" s="104">
        <f t="shared" si="1"/>
        <v>23861</v>
      </c>
    </row>
    <row r="44" spans="1:7" x14ac:dyDescent="0.25">
      <c r="A44" s="55">
        <v>55</v>
      </c>
      <c r="B44" s="55">
        <v>5520</v>
      </c>
      <c r="C44" s="55">
        <v>23146</v>
      </c>
      <c r="E44" s="104">
        <v>55</v>
      </c>
      <c r="F44" s="104">
        <f t="shared" si="0"/>
        <v>-5520</v>
      </c>
      <c r="G44" s="104">
        <f t="shared" si="1"/>
        <v>23146</v>
      </c>
    </row>
    <row r="45" spans="1:7" x14ac:dyDescent="0.25">
      <c r="A45" s="55">
        <v>56</v>
      </c>
      <c r="B45" s="55">
        <v>5728</v>
      </c>
      <c r="C45" s="55">
        <v>23465</v>
      </c>
      <c r="E45" s="104">
        <v>56</v>
      </c>
      <c r="F45" s="104">
        <f t="shared" si="0"/>
        <v>-5728</v>
      </c>
      <c r="G45" s="104">
        <f t="shared" si="1"/>
        <v>23465</v>
      </c>
    </row>
    <row r="46" spans="1:7" x14ac:dyDescent="0.25">
      <c r="A46" s="55">
        <v>57</v>
      </c>
      <c r="B46" s="55">
        <v>5466</v>
      </c>
      <c r="C46" s="55">
        <v>20904</v>
      </c>
      <c r="E46" s="104">
        <v>57</v>
      </c>
      <c r="F46" s="104">
        <f t="shared" si="0"/>
        <v>-5466</v>
      </c>
      <c r="G46" s="104">
        <f t="shared" si="1"/>
        <v>20904</v>
      </c>
    </row>
    <row r="47" spans="1:7" x14ac:dyDescent="0.25">
      <c r="A47" s="55">
        <v>58</v>
      </c>
      <c r="B47" s="55">
        <v>5119</v>
      </c>
      <c r="C47" s="55">
        <v>19269</v>
      </c>
      <c r="E47" s="104">
        <v>58</v>
      </c>
      <c r="F47" s="104">
        <f t="shared" si="0"/>
        <v>-5119</v>
      </c>
      <c r="G47" s="104">
        <f t="shared" si="1"/>
        <v>19269</v>
      </c>
    </row>
    <row r="48" spans="1:7" x14ac:dyDescent="0.25">
      <c r="A48" s="55">
        <v>59</v>
      </c>
      <c r="B48" s="55">
        <v>5039</v>
      </c>
      <c r="C48" s="55">
        <v>17227</v>
      </c>
      <c r="E48" s="104">
        <v>59</v>
      </c>
      <c r="F48" s="104">
        <f t="shared" si="0"/>
        <v>-5039</v>
      </c>
      <c r="G48" s="104">
        <f t="shared" si="1"/>
        <v>17227</v>
      </c>
    </row>
    <row r="49" spans="1:7" x14ac:dyDescent="0.25">
      <c r="A49" s="55">
        <v>60</v>
      </c>
      <c r="B49" s="55">
        <v>3731</v>
      </c>
      <c r="C49" s="55">
        <v>14045</v>
      </c>
      <c r="E49" s="104">
        <v>60</v>
      </c>
      <c r="F49" s="104">
        <f t="shared" si="0"/>
        <v>-3731</v>
      </c>
      <c r="G49" s="104">
        <f t="shared" si="1"/>
        <v>14045</v>
      </c>
    </row>
    <row r="50" spans="1:7" x14ac:dyDescent="0.25">
      <c r="A50" s="55">
        <v>61</v>
      </c>
      <c r="B50" s="55">
        <v>3086</v>
      </c>
      <c r="C50" s="55">
        <v>11667</v>
      </c>
      <c r="E50" s="104">
        <v>61</v>
      </c>
      <c r="F50" s="104">
        <f t="shared" si="0"/>
        <v>-3086</v>
      </c>
      <c r="G50" s="104">
        <f t="shared" si="1"/>
        <v>11667</v>
      </c>
    </row>
    <row r="51" spans="1:7" x14ac:dyDescent="0.25">
      <c r="A51" s="55">
        <v>62</v>
      </c>
      <c r="B51" s="55">
        <v>1610</v>
      </c>
      <c r="C51" s="55">
        <v>4943</v>
      </c>
      <c r="E51" s="104">
        <v>62</v>
      </c>
      <c r="F51" s="104">
        <f t="shared" si="0"/>
        <v>-1610</v>
      </c>
      <c r="G51" s="104">
        <f t="shared" si="1"/>
        <v>4943</v>
      </c>
    </row>
    <row r="52" spans="1:7" x14ac:dyDescent="0.25">
      <c r="A52" s="55">
        <v>63</v>
      </c>
      <c r="B52" s="55">
        <v>1008</v>
      </c>
      <c r="C52" s="55">
        <v>2733</v>
      </c>
      <c r="E52" s="104">
        <v>63</v>
      </c>
      <c r="F52" s="104">
        <f t="shared" si="0"/>
        <v>-1008</v>
      </c>
      <c r="G52" s="104">
        <f t="shared" si="1"/>
        <v>2733</v>
      </c>
    </row>
    <row r="53" spans="1:7" x14ac:dyDescent="0.25">
      <c r="A53" s="55">
        <v>64</v>
      </c>
      <c r="B53" s="55">
        <v>641</v>
      </c>
      <c r="C53" s="55">
        <v>1697</v>
      </c>
      <c r="E53" s="104">
        <v>64</v>
      </c>
      <c r="F53" s="104">
        <f t="shared" si="0"/>
        <v>-641</v>
      </c>
      <c r="G53" s="104">
        <f t="shared" si="1"/>
        <v>1697</v>
      </c>
    </row>
    <row r="54" spans="1:7" x14ac:dyDescent="0.25">
      <c r="A54" s="55">
        <v>65</v>
      </c>
      <c r="B54" s="55">
        <v>362</v>
      </c>
      <c r="C54" s="55">
        <v>802</v>
      </c>
      <c r="E54" s="104">
        <v>65</v>
      </c>
      <c r="F54" s="104">
        <f t="shared" si="0"/>
        <v>-362</v>
      </c>
      <c r="G54" s="104">
        <f t="shared" si="1"/>
        <v>802</v>
      </c>
    </row>
    <row r="55" spans="1:7" x14ac:dyDescent="0.25">
      <c r="A55" s="55">
        <v>66</v>
      </c>
      <c r="B55" s="55">
        <v>258</v>
      </c>
      <c r="C55" s="55">
        <v>483</v>
      </c>
      <c r="E55" s="104">
        <v>66</v>
      </c>
      <c r="F55" s="104">
        <f t="shared" si="0"/>
        <v>-258</v>
      </c>
      <c r="G55" s="104">
        <f t="shared" si="1"/>
        <v>483</v>
      </c>
    </row>
    <row r="56" spans="1:7" x14ac:dyDescent="0.25">
      <c r="A56" s="55">
        <v>67</v>
      </c>
      <c r="B56" s="55">
        <v>65</v>
      </c>
      <c r="C56" s="55">
        <v>106</v>
      </c>
      <c r="E56" s="104">
        <v>67</v>
      </c>
      <c r="F56" s="104">
        <f t="shared" si="0"/>
        <v>-65</v>
      </c>
      <c r="G56" s="104">
        <f t="shared" si="1"/>
        <v>106</v>
      </c>
    </row>
    <row r="57" spans="1:7" x14ac:dyDescent="0.25">
      <c r="A57" s="55">
        <v>68</v>
      </c>
      <c r="B57" s="55">
        <v>13</v>
      </c>
      <c r="C57" s="55">
        <v>38</v>
      </c>
      <c r="E57" s="104">
        <v>68</v>
      </c>
      <c r="F57" s="104">
        <f t="shared" si="0"/>
        <v>-13</v>
      </c>
      <c r="G57" s="104">
        <f t="shared" si="1"/>
        <v>38</v>
      </c>
    </row>
    <row r="58" spans="1:7" x14ac:dyDescent="0.25">
      <c r="A58" s="55">
        <v>69</v>
      </c>
      <c r="B58" s="55">
        <v>9</v>
      </c>
      <c r="C58" s="55">
        <v>16</v>
      </c>
      <c r="E58" s="104">
        <v>69</v>
      </c>
      <c r="F58" s="104">
        <f t="shared" si="0"/>
        <v>-9</v>
      </c>
      <c r="G58" s="104">
        <f t="shared" si="1"/>
        <v>16</v>
      </c>
    </row>
  </sheetData>
  <pageMargins left="0.7" right="0.7" top="0.75" bottom="0.75" header="0.3" footer="0.3"/>
  <pageSetup paperSize="9" orientation="portrait" r:id="rId1"/>
  <headerFooter>
    <oddFooter>&amp;L&amp;1#&amp;"Calibri"&amp;10&amp;KA80000Interne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034FA-30EE-4FCB-9309-E3540EEC887C}">
  <sheetPr>
    <tabColor rgb="FF00B0F0"/>
  </sheetPr>
  <dimension ref="A1:I58"/>
  <sheetViews>
    <sheetView workbookViewId="0">
      <selection activeCell="D4" sqref="D4"/>
    </sheetView>
  </sheetViews>
  <sheetFormatPr baseColWidth="10" defaultRowHeight="15" x14ac:dyDescent="0.25"/>
  <cols>
    <col min="1" max="3" width="11.42578125" style="4"/>
    <col min="4" max="4" width="17.42578125" style="108" customWidth="1"/>
    <col min="5" max="7" width="11.42578125" style="104"/>
    <col min="8" max="16384" width="11.42578125" style="4"/>
  </cols>
  <sheetData>
    <row r="1" spans="1:9" x14ac:dyDescent="0.25">
      <c r="A1" s="60" t="s">
        <v>65</v>
      </c>
      <c r="B1" s="61"/>
      <c r="C1" s="61"/>
      <c r="D1" s="106"/>
    </row>
    <row r="3" spans="1:9" x14ac:dyDescent="0.25">
      <c r="A3" s="54" t="s">
        <v>55</v>
      </c>
      <c r="B3" s="54" t="s">
        <v>50</v>
      </c>
      <c r="C3" s="54" t="s">
        <v>51</v>
      </c>
      <c r="D3" s="107"/>
      <c r="E3" s="105" t="s">
        <v>55</v>
      </c>
      <c r="F3" s="105" t="s">
        <v>50</v>
      </c>
      <c r="G3" s="105" t="s">
        <v>51</v>
      </c>
      <c r="I3" s="57" t="s">
        <v>47</v>
      </c>
    </row>
    <row r="4" spans="1:9" x14ac:dyDescent="0.25">
      <c r="A4" s="55">
        <v>15</v>
      </c>
      <c r="B4" s="55">
        <v>6</v>
      </c>
      <c r="C4" s="55">
        <v>1</v>
      </c>
      <c r="E4" s="104">
        <v>15</v>
      </c>
      <c r="F4" s="104">
        <f>-B4</f>
        <v>-6</v>
      </c>
      <c r="G4" s="104">
        <f>C4</f>
        <v>1</v>
      </c>
    </row>
    <row r="5" spans="1:9" x14ac:dyDescent="0.25">
      <c r="A5" s="55">
        <v>16</v>
      </c>
      <c r="B5" s="55">
        <v>32</v>
      </c>
      <c r="C5" s="55">
        <v>68</v>
      </c>
      <c r="E5" s="104">
        <v>16</v>
      </c>
      <c r="F5" s="104">
        <f>-B5</f>
        <v>-32</v>
      </c>
      <c r="G5" s="104">
        <f t="shared" ref="G5:G58" si="0">C5</f>
        <v>68</v>
      </c>
    </row>
    <row r="6" spans="1:9" x14ac:dyDescent="0.25">
      <c r="A6" s="55">
        <v>17</v>
      </c>
      <c r="B6" s="55">
        <v>153</v>
      </c>
      <c r="C6" s="55">
        <v>465</v>
      </c>
      <c r="E6" s="104">
        <v>17</v>
      </c>
      <c r="F6" s="104">
        <f t="shared" ref="F6:F58" si="1">-B6</f>
        <v>-153</v>
      </c>
      <c r="G6" s="104">
        <f t="shared" si="0"/>
        <v>465</v>
      </c>
    </row>
    <row r="7" spans="1:9" x14ac:dyDescent="0.25">
      <c r="A7" s="55">
        <v>18</v>
      </c>
      <c r="B7" s="55">
        <v>1441</v>
      </c>
      <c r="C7" s="55">
        <v>3933</v>
      </c>
      <c r="E7" s="104">
        <v>18</v>
      </c>
      <c r="F7" s="104">
        <f t="shared" si="1"/>
        <v>-1441</v>
      </c>
      <c r="G7" s="104">
        <f t="shared" si="0"/>
        <v>3933</v>
      </c>
    </row>
    <row r="8" spans="1:9" x14ac:dyDescent="0.25">
      <c r="A8" s="55">
        <v>19</v>
      </c>
      <c r="B8" s="55">
        <v>2981</v>
      </c>
      <c r="C8" s="55">
        <v>9058</v>
      </c>
      <c r="E8" s="104">
        <v>19</v>
      </c>
      <c r="F8" s="104">
        <f t="shared" si="1"/>
        <v>-2981</v>
      </c>
      <c r="G8" s="104">
        <f t="shared" si="0"/>
        <v>9058</v>
      </c>
    </row>
    <row r="9" spans="1:9" x14ac:dyDescent="0.25">
      <c r="A9" s="55">
        <v>20</v>
      </c>
      <c r="B9" s="55">
        <v>3692</v>
      </c>
      <c r="C9" s="55">
        <v>12282</v>
      </c>
      <c r="E9" s="104">
        <v>20</v>
      </c>
      <c r="F9" s="104">
        <f t="shared" si="1"/>
        <v>-3692</v>
      </c>
      <c r="G9" s="104">
        <f t="shared" si="0"/>
        <v>12282</v>
      </c>
    </row>
    <row r="10" spans="1:9" x14ac:dyDescent="0.25">
      <c r="A10" s="55">
        <v>21</v>
      </c>
      <c r="B10" s="55">
        <v>5519</v>
      </c>
      <c r="C10" s="55">
        <v>18574</v>
      </c>
      <c r="E10" s="104">
        <v>21</v>
      </c>
      <c r="F10" s="104">
        <f t="shared" si="1"/>
        <v>-5519</v>
      </c>
      <c r="G10" s="104">
        <f t="shared" si="0"/>
        <v>18574</v>
      </c>
    </row>
    <row r="11" spans="1:9" x14ac:dyDescent="0.25">
      <c r="A11" s="55">
        <v>22</v>
      </c>
      <c r="B11" s="55">
        <v>7002</v>
      </c>
      <c r="C11" s="55">
        <v>23124</v>
      </c>
      <c r="E11" s="104">
        <v>22</v>
      </c>
      <c r="F11" s="104">
        <f t="shared" si="1"/>
        <v>-7002</v>
      </c>
      <c r="G11" s="104">
        <f t="shared" si="0"/>
        <v>23124</v>
      </c>
    </row>
    <row r="12" spans="1:9" x14ac:dyDescent="0.25">
      <c r="A12" s="55">
        <v>23</v>
      </c>
      <c r="B12" s="55">
        <v>7513</v>
      </c>
      <c r="C12" s="55">
        <v>24691</v>
      </c>
      <c r="E12" s="104">
        <v>23</v>
      </c>
      <c r="F12" s="104">
        <f t="shared" si="1"/>
        <v>-7513</v>
      </c>
      <c r="G12" s="104">
        <f t="shared" si="0"/>
        <v>24691</v>
      </c>
    </row>
    <row r="13" spans="1:9" x14ac:dyDescent="0.25">
      <c r="A13" s="55">
        <v>24</v>
      </c>
      <c r="B13" s="55">
        <v>7558</v>
      </c>
      <c r="C13" s="55">
        <v>24312</v>
      </c>
      <c r="E13" s="104">
        <v>24</v>
      </c>
      <c r="F13" s="104">
        <f t="shared" si="1"/>
        <v>-7558</v>
      </c>
      <c r="G13" s="104">
        <f t="shared" si="0"/>
        <v>24312</v>
      </c>
    </row>
    <row r="14" spans="1:9" x14ac:dyDescent="0.25">
      <c r="A14" s="55">
        <v>25</v>
      </c>
      <c r="B14" s="55">
        <v>7206</v>
      </c>
      <c r="C14" s="55">
        <v>21904</v>
      </c>
      <c r="E14" s="104">
        <v>25</v>
      </c>
      <c r="F14" s="104">
        <f t="shared" si="1"/>
        <v>-7206</v>
      </c>
      <c r="G14" s="104">
        <f t="shared" si="0"/>
        <v>21904</v>
      </c>
    </row>
    <row r="15" spans="1:9" x14ac:dyDescent="0.25">
      <c r="A15" s="55">
        <v>26</v>
      </c>
      <c r="B15" s="55">
        <v>6957</v>
      </c>
      <c r="C15" s="55">
        <v>19876</v>
      </c>
      <c r="E15" s="104">
        <v>26</v>
      </c>
      <c r="F15" s="104">
        <f t="shared" si="1"/>
        <v>-6957</v>
      </c>
      <c r="G15" s="104">
        <f t="shared" si="0"/>
        <v>19876</v>
      </c>
    </row>
    <row r="16" spans="1:9" x14ac:dyDescent="0.25">
      <c r="A16" s="55">
        <v>27</v>
      </c>
      <c r="B16" s="55">
        <v>6940</v>
      </c>
      <c r="C16" s="55">
        <v>18212</v>
      </c>
      <c r="E16" s="104">
        <v>27</v>
      </c>
      <c r="F16" s="104">
        <f t="shared" si="1"/>
        <v>-6940</v>
      </c>
      <c r="G16" s="104">
        <f t="shared" si="0"/>
        <v>18212</v>
      </c>
    </row>
    <row r="17" spans="1:7" x14ac:dyDescent="0.25">
      <c r="A17" s="55">
        <v>28</v>
      </c>
      <c r="B17" s="55">
        <v>6463</v>
      </c>
      <c r="C17" s="55">
        <v>16340</v>
      </c>
      <c r="E17" s="104">
        <v>28</v>
      </c>
      <c r="F17" s="104">
        <f t="shared" si="1"/>
        <v>-6463</v>
      </c>
      <c r="G17" s="104">
        <f t="shared" si="0"/>
        <v>16340</v>
      </c>
    </row>
    <row r="18" spans="1:7" x14ac:dyDescent="0.25">
      <c r="A18" s="55">
        <v>29</v>
      </c>
      <c r="B18" s="55">
        <v>6204</v>
      </c>
      <c r="C18" s="55">
        <v>14798</v>
      </c>
      <c r="E18" s="104">
        <v>29</v>
      </c>
      <c r="F18" s="104">
        <f t="shared" si="1"/>
        <v>-6204</v>
      </c>
      <c r="G18" s="104">
        <f t="shared" si="0"/>
        <v>14798</v>
      </c>
    </row>
    <row r="19" spans="1:7" x14ac:dyDescent="0.25">
      <c r="A19" s="55">
        <v>30</v>
      </c>
      <c r="B19" s="55">
        <v>6224</v>
      </c>
      <c r="C19" s="55">
        <v>14128</v>
      </c>
      <c r="E19" s="104">
        <v>30</v>
      </c>
      <c r="F19" s="104">
        <f t="shared" si="1"/>
        <v>-6224</v>
      </c>
      <c r="G19" s="104">
        <f t="shared" si="0"/>
        <v>14128</v>
      </c>
    </row>
    <row r="20" spans="1:7" x14ac:dyDescent="0.25">
      <c r="A20" s="55">
        <v>31</v>
      </c>
      <c r="B20" s="55">
        <v>5852</v>
      </c>
      <c r="C20" s="55">
        <v>13691</v>
      </c>
      <c r="E20" s="104">
        <v>31</v>
      </c>
      <c r="F20" s="104">
        <f t="shared" si="1"/>
        <v>-5852</v>
      </c>
      <c r="G20" s="104">
        <f t="shared" si="0"/>
        <v>13691</v>
      </c>
    </row>
    <row r="21" spans="1:7" x14ac:dyDescent="0.25">
      <c r="A21" s="55">
        <v>32</v>
      </c>
      <c r="B21" s="55">
        <v>5509</v>
      </c>
      <c r="C21" s="55">
        <v>12954</v>
      </c>
      <c r="E21" s="104">
        <v>32</v>
      </c>
      <c r="F21" s="104">
        <f t="shared" si="1"/>
        <v>-5509</v>
      </c>
      <c r="G21" s="104">
        <f t="shared" si="0"/>
        <v>12954</v>
      </c>
    </row>
    <row r="22" spans="1:7" x14ac:dyDescent="0.25">
      <c r="A22" s="55">
        <v>33</v>
      </c>
      <c r="B22" s="55">
        <v>5123</v>
      </c>
      <c r="C22" s="55">
        <v>12388</v>
      </c>
      <c r="E22" s="104">
        <v>33</v>
      </c>
      <c r="F22" s="104">
        <f t="shared" si="1"/>
        <v>-5123</v>
      </c>
      <c r="G22" s="104">
        <f t="shared" si="0"/>
        <v>12388</v>
      </c>
    </row>
    <row r="23" spans="1:7" x14ac:dyDescent="0.25">
      <c r="A23" s="55">
        <v>34</v>
      </c>
      <c r="B23" s="55">
        <v>4835</v>
      </c>
      <c r="C23" s="55">
        <v>12070</v>
      </c>
      <c r="E23" s="104">
        <v>34</v>
      </c>
      <c r="F23" s="104">
        <f t="shared" si="1"/>
        <v>-4835</v>
      </c>
      <c r="G23" s="104">
        <f t="shared" si="0"/>
        <v>12070</v>
      </c>
    </row>
    <row r="24" spans="1:7" x14ac:dyDescent="0.25">
      <c r="A24" s="55">
        <v>35</v>
      </c>
      <c r="B24" s="55">
        <v>4378</v>
      </c>
      <c r="C24" s="55">
        <v>11486</v>
      </c>
      <c r="E24" s="104">
        <v>35</v>
      </c>
      <c r="F24" s="104">
        <f t="shared" si="1"/>
        <v>-4378</v>
      </c>
      <c r="G24" s="104">
        <f t="shared" si="0"/>
        <v>11486</v>
      </c>
    </row>
    <row r="25" spans="1:7" x14ac:dyDescent="0.25">
      <c r="A25" s="55">
        <v>36</v>
      </c>
      <c r="B25" s="55">
        <v>4153</v>
      </c>
      <c r="C25" s="55">
        <v>11143</v>
      </c>
      <c r="E25" s="104">
        <v>36</v>
      </c>
      <c r="F25" s="104">
        <f t="shared" si="1"/>
        <v>-4153</v>
      </c>
      <c r="G25" s="104">
        <f t="shared" si="0"/>
        <v>11143</v>
      </c>
    </row>
    <row r="26" spans="1:7" x14ac:dyDescent="0.25">
      <c r="A26" s="55">
        <v>37</v>
      </c>
      <c r="B26" s="55">
        <v>3737</v>
      </c>
      <c r="C26" s="55">
        <v>10167</v>
      </c>
      <c r="E26" s="104">
        <v>37</v>
      </c>
      <c r="F26" s="104">
        <f t="shared" si="1"/>
        <v>-3737</v>
      </c>
      <c r="G26" s="104">
        <f t="shared" si="0"/>
        <v>10167</v>
      </c>
    </row>
    <row r="27" spans="1:7" x14ac:dyDescent="0.25">
      <c r="A27" s="55">
        <v>38</v>
      </c>
      <c r="B27" s="55">
        <v>3364</v>
      </c>
      <c r="C27" s="55">
        <v>9661</v>
      </c>
      <c r="E27" s="104">
        <v>38</v>
      </c>
      <c r="F27" s="104">
        <f t="shared" si="1"/>
        <v>-3364</v>
      </c>
      <c r="G27" s="104">
        <f t="shared" si="0"/>
        <v>9661</v>
      </c>
    </row>
    <row r="28" spans="1:7" x14ac:dyDescent="0.25">
      <c r="A28" s="55">
        <v>39</v>
      </c>
      <c r="B28" s="55">
        <v>3143</v>
      </c>
      <c r="C28" s="55">
        <v>8962</v>
      </c>
      <c r="E28" s="104">
        <v>39</v>
      </c>
      <c r="F28" s="104">
        <f t="shared" si="1"/>
        <v>-3143</v>
      </c>
      <c r="G28" s="104">
        <f t="shared" si="0"/>
        <v>8962</v>
      </c>
    </row>
    <row r="29" spans="1:7" x14ac:dyDescent="0.25">
      <c r="A29" s="55">
        <v>40</v>
      </c>
      <c r="B29" s="55">
        <v>3225</v>
      </c>
      <c r="C29" s="55">
        <v>9325</v>
      </c>
      <c r="E29" s="104">
        <v>40</v>
      </c>
      <c r="F29" s="104">
        <f t="shared" si="1"/>
        <v>-3225</v>
      </c>
      <c r="G29" s="104">
        <f t="shared" si="0"/>
        <v>9325</v>
      </c>
    </row>
    <row r="30" spans="1:7" x14ac:dyDescent="0.25">
      <c r="A30" s="55">
        <v>41</v>
      </c>
      <c r="B30" s="55">
        <v>3102</v>
      </c>
      <c r="C30" s="55">
        <v>8786</v>
      </c>
      <c r="E30" s="104">
        <v>41</v>
      </c>
      <c r="F30" s="104">
        <f t="shared" si="1"/>
        <v>-3102</v>
      </c>
      <c r="G30" s="104">
        <f t="shared" si="0"/>
        <v>8786</v>
      </c>
    </row>
    <row r="31" spans="1:7" x14ac:dyDescent="0.25">
      <c r="A31" s="55">
        <v>42</v>
      </c>
      <c r="B31" s="55">
        <v>3105</v>
      </c>
      <c r="C31" s="55">
        <v>8690</v>
      </c>
      <c r="E31" s="104">
        <v>42</v>
      </c>
      <c r="F31" s="104">
        <f t="shared" si="1"/>
        <v>-3105</v>
      </c>
      <c r="G31" s="104">
        <f t="shared" si="0"/>
        <v>8690</v>
      </c>
    </row>
    <row r="32" spans="1:7" x14ac:dyDescent="0.25">
      <c r="A32" s="55">
        <v>43</v>
      </c>
      <c r="B32" s="55">
        <v>2896</v>
      </c>
      <c r="C32" s="55">
        <v>7963</v>
      </c>
      <c r="E32" s="104">
        <v>43</v>
      </c>
      <c r="F32" s="104">
        <f t="shared" si="1"/>
        <v>-2896</v>
      </c>
      <c r="G32" s="104">
        <f t="shared" si="0"/>
        <v>7963</v>
      </c>
    </row>
    <row r="33" spans="1:7" x14ac:dyDescent="0.25">
      <c r="A33" s="55">
        <v>44</v>
      </c>
      <c r="B33" s="55">
        <v>2767</v>
      </c>
      <c r="C33" s="55">
        <v>7690</v>
      </c>
      <c r="E33" s="104">
        <v>44</v>
      </c>
      <c r="F33" s="104">
        <f t="shared" si="1"/>
        <v>-2767</v>
      </c>
      <c r="G33" s="104">
        <f t="shared" si="0"/>
        <v>7690</v>
      </c>
    </row>
    <row r="34" spans="1:7" x14ac:dyDescent="0.25">
      <c r="A34" s="55">
        <v>45</v>
      </c>
      <c r="B34" s="55">
        <v>2658</v>
      </c>
      <c r="C34" s="55">
        <v>7289</v>
      </c>
      <c r="E34" s="104">
        <v>45</v>
      </c>
      <c r="F34" s="104">
        <f t="shared" si="1"/>
        <v>-2658</v>
      </c>
      <c r="G34" s="104">
        <f t="shared" si="0"/>
        <v>7289</v>
      </c>
    </row>
    <row r="35" spans="1:7" x14ac:dyDescent="0.25">
      <c r="A35" s="55">
        <v>46</v>
      </c>
      <c r="B35" s="55">
        <v>2567</v>
      </c>
      <c r="C35" s="55">
        <v>7092</v>
      </c>
      <c r="E35" s="104">
        <v>46</v>
      </c>
      <c r="F35" s="104">
        <f t="shared" si="1"/>
        <v>-2567</v>
      </c>
      <c r="G35" s="104">
        <f t="shared" si="0"/>
        <v>7092</v>
      </c>
    </row>
    <row r="36" spans="1:7" x14ac:dyDescent="0.25">
      <c r="A36" s="55">
        <v>47</v>
      </c>
      <c r="B36" s="55">
        <v>2577</v>
      </c>
      <c r="C36" s="55">
        <v>7066</v>
      </c>
      <c r="E36" s="104">
        <v>47</v>
      </c>
      <c r="F36" s="104">
        <f t="shared" si="1"/>
        <v>-2577</v>
      </c>
      <c r="G36" s="104">
        <f t="shared" si="0"/>
        <v>7066</v>
      </c>
    </row>
    <row r="37" spans="1:7" x14ac:dyDescent="0.25">
      <c r="A37" s="55">
        <v>48</v>
      </c>
      <c r="B37" s="55">
        <v>2574</v>
      </c>
      <c r="C37" s="55">
        <v>7055</v>
      </c>
      <c r="E37" s="104">
        <v>48</v>
      </c>
      <c r="F37" s="104">
        <f t="shared" si="1"/>
        <v>-2574</v>
      </c>
      <c r="G37" s="104">
        <f t="shared" si="0"/>
        <v>7055</v>
      </c>
    </row>
    <row r="38" spans="1:7" x14ac:dyDescent="0.25">
      <c r="A38" s="55">
        <v>49</v>
      </c>
      <c r="B38" s="55">
        <v>2592</v>
      </c>
      <c r="C38" s="55">
        <v>7130</v>
      </c>
      <c r="E38" s="104">
        <v>49</v>
      </c>
      <c r="F38" s="104">
        <f t="shared" si="1"/>
        <v>-2592</v>
      </c>
      <c r="G38" s="104">
        <f t="shared" si="0"/>
        <v>7130</v>
      </c>
    </row>
    <row r="39" spans="1:7" x14ac:dyDescent="0.25">
      <c r="A39" s="55">
        <v>50</v>
      </c>
      <c r="B39" s="55">
        <v>2513</v>
      </c>
      <c r="C39" s="55">
        <v>6959</v>
      </c>
      <c r="E39" s="104">
        <v>50</v>
      </c>
      <c r="F39" s="104">
        <f t="shared" si="1"/>
        <v>-2513</v>
      </c>
      <c r="G39" s="104">
        <f t="shared" si="0"/>
        <v>6959</v>
      </c>
    </row>
    <row r="40" spans="1:7" x14ac:dyDescent="0.25">
      <c r="A40" s="55">
        <v>51</v>
      </c>
      <c r="B40" s="55">
        <v>2577</v>
      </c>
      <c r="C40" s="55">
        <v>6766</v>
      </c>
      <c r="E40" s="104">
        <v>51</v>
      </c>
      <c r="F40" s="104">
        <f t="shared" si="1"/>
        <v>-2577</v>
      </c>
      <c r="G40" s="104">
        <f t="shared" si="0"/>
        <v>6766</v>
      </c>
    </row>
    <row r="41" spans="1:7" x14ac:dyDescent="0.25">
      <c r="A41" s="55">
        <v>52</v>
      </c>
      <c r="B41" s="55">
        <v>2493</v>
      </c>
      <c r="C41" s="55">
        <v>6357</v>
      </c>
      <c r="E41" s="104">
        <v>52</v>
      </c>
      <c r="F41" s="104">
        <f t="shared" si="1"/>
        <v>-2493</v>
      </c>
      <c r="G41" s="104">
        <f t="shared" si="0"/>
        <v>6357</v>
      </c>
    </row>
    <row r="42" spans="1:7" x14ac:dyDescent="0.25">
      <c r="A42" s="55">
        <v>53</v>
      </c>
      <c r="B42" s="55">
        <v>2261</v>
      </c>
      <c r="C42" s="55">
        <v>5978</v>
      </c>
      <c r="E42" s="104">
        <v>53</v>
      </c>
      <c r="F42" s="104">
        <f t="shared" si="1"/>
        <v>-2261</v>
      </c>
      <c r="G42" s="104">
        <f t="shared" si="0"/>
        <v>5978</v>
      </c>
    </row>
    <row r="43" spans="1:7" x14ac:dyDescent="0.25">
      <c r="A43" s="55">
        <v>54</v>
      </c>
      <c r="B43" s="55">
        <v>2324</v>
      </c>
      <c r="C43" s="55">
        <v>5639</v>
      </c>
      <c r="E43" s="104">
        <v>54</v>
      </c>
      <c r="F43" s="104">
        <f t="shared" si="1"/>
        <v>-2324</v>
      </c>
      <c r="G43" s="104">
        <f t="shared" si="0"/>
        <v>5639</v>
      </c>
    </row>
    <row r="44" spans="1:7" x14ac:dyDescent="0.25">
      <c r="A44" s="55">
        <v>55</v>
      </c>
      <c r="B44" s="55">
        <v>2200</v>
      </c>
      <c r="C44" s="55">
        <v>5277</v>
      </c>
      <c r="E44" s="104">
        <v>55</v>
      </c>
      <c r="F44" s="104">
        <f t="shared" si="1"/>
        <v>-2200</v>
      </c>
      <c r="G44" s="104">
        <f t="shared" si="0"/>
        <v>5277</v>
      </c>
    </row>
    <row r="45" spans="1:7" x14ac:dyDescent="0.25">
      <c r="A45" s="55">
        <v>56</v>
      </c>
      <c r="B45" s="55">
        <v>2313</v>
      </c>
      <c r="C45" s="55">
        <v>5242</v>
      </c>
      <c r="E45" s="104">
        <v>56</v>
      </c>
      <c r="F45" s="104">
        <f t="shared" si="1"/>
        <v>-2313</v>
      </c>
      <c r="G45" s="104">
        <f t="shared" si="0"/>
        <v>5242</v>
      </c>
    </row>
    <row r="46" spans="1:7" x14ac:dyDescent="0.25">
      <c r="A46" s="55">
        <v>57</v>
      </c>
      <c r="B46" s="55">
        <v>2294</v>
      </c>
      <c r="C46" s="55">
        <v>4894</v>
      </c>
      <c r="E46" s="104">
        <v>57</v>
      </c>
      <c r="F46" s="104">
        <f t="shared" si="1"/>
        <v>-2294</v>
      </c>
      <c r="G46" s="104">
        <f t="shared" si="0"/>
        <v>4894</v>
      </c>
    </row>
    <row r="47" spans="1:7" x14ac:dyDescent="0.25">
      <c r="A47" s="55">
        <v>58</v>
      </c>
      <c r="B47" s="55">
        <v>2368</v>
      </c>
      <c r="C47" s="55">
        <v>4882</v>
      </c>
      <c r="E47" s="104">
        <v>58</v>
      </c>
      <c r="F47" s="104">
        <f t="shared" si="1"/>
        <v>-2368</v>
      </c>
      <c r="G47" s="104">
        <f t="shared" si="0"/>
        <v>4882</v>
      </c>
    </row>
    <row r="48" spans="1:7" x14ac:dyDescent="0.25">
      <c r="A48" s="55">
        <v>59</v>
      </c>
      <c r="B48" s="55">
        <v>2369</v>
      </c>
      <c r="C48" s="55">
        <v>4513</v>
      </c>
      <c r="E48" s="104">
        <v>59</v>
      </c>
      <c r="F48" s="104">
        <f t="shared" si="1"/>
        <v>-2369</v>
      </c>
      <c r="G48" s="104">
        <f t="shared" si="0"/>
        <v>4513</v>
      </c>
    </row>
    <row r="49" spans="1:7" x14ac:dyDescent="0.25">
      <c r="A49" s="55">
        <v>60</v>
      </c>
      <c r="B49" s="55">
        <v>2305</v>
      </c>
      <c r="C49" s="55">
        <v>4068</v>
      </c>
      <c r="E49" s="104">
        <v>60</v>
      </c>
      <c r="F49" s="104">
        <f t="shared" si="1"/>
        <v>-2305</v>
      </c>
      <c r="G49" s="104">
        <f t="shared" si="0"/>
        <v>4068</v>
      </c>
    </row>
    <row r="50" spans="1:7" x14ac:dyDescent="0.25">
      <c r="A50" s="55">
        <v>61</v>
      </c>
      <c r="B50" s="55">
        <v>2201</v>
      </c>
      <c r="C50" s="55">
        <v>3878</v>
      </c>
      <c r="E50" s="104">
        <v>61</v>
      </c>
      <c r="F50" s="104">
        <f t="shared" si="1"/>
        <v>-2201</v>
      </c>
      <c r="G50" s="104">
        <f t="shared" si="0"/>
        <v>3878</v>
      </c>
    </row>
    <row r="51" spans="1:7" x14ac:dyDescent="0.25">
      <c r="A51" s="55">
        <v>62</v>
      </c>
      <c r="B51" s="55">
        <v>2153</v>
      </c>
      <c r="C51" s="55">
        <v>3773</v>
      </c>
      <c r="E51" s="104">
        <v>62</v>
      </c>
      <c r="F51" s="104">
        <f t="shared" si="1"/>
        <v>-2153</v>
      </c>
      <c r="G51" s="104">
        <f t="shared" si="0"/>
        <v>3773</v>
      </c>
    </row>
    <row r="52" spans="1:7" x14ac:dyDescent="0.25">
      <c r="A52" s="55">
        <v>63</v>
      </c>
      <c r="B52" s="55">
        <v>1895</v>
      </c>
      <c r="C52" s="55">
        <v>2923</v>
      </c>
      <c r="E52" s="104">
        <v>63</v>
      </c>
      <c r="F52" s="104">
        <f t="shared" si="1"/>
        <v>-1895</v>
      </c>
      <c r="G52" s="104">
        <f t="shared" si="0"/>
        <v>2923</v>
      </c>
    </row>
    <row r="53" spans="1:7" x14ac:dyDescent="0.25">
      <c r="A53" s="55">
        <v>64</v>
      </c>
      <c r="B53" s="55">
        <v>1873</v>
      </c>
      <c r="C53" s="55">
        <v>2385</v>
      </c>
      <c r="E53" s="104">
        <v>64</v>
      </c>
      <c r="F53" s="104">
        <f t="shared" si="1"/>
        <v>-1873</v>
      </c>
      <c r="G53" s="104">
        <f t="shared" si="0"/>
        <v>2385</v>
      </c>
    </row>
    <row r="54" spans="1:7" x14ac:dyDescent="0.25">
      <c r="A54" s="55">
        <v>65</v>
      </c>
      <c r="B54" s="55">
        <v>1762</v>
      </c>
      <c r="C54" s="55">
        <v>2007</v>
      </c>
      <c r="E54" s="104">
        <v>65</v>
      </c>
      <c r="F54" s="104">
        <f t="shared" si="1"/>
        <v>-1762</v>
      </c>
      <c r="G54" s="104">
        <f t="shared" si="0"/>
        <v>2007</v>
      </c>
    </row>
    <row r="55" spans="1:7" x14ac:dyDescent="0.25">
      <c r="A55" s="55">
        <v>66</v>
      </c>
      <c r="B55" s="55">
        <v>1398</v>
      </c>
      <c r="C55" s="55">
        <v>1490</v>
      </c>
      <c r="E55" s="104">
        <v>66</v>
      </c>
      <c r="F55" s="104">
        <f t="shared" si="1"/>
        <v>-1398</v>
      </c>
      <c r="G55" s="104">
        <f t="shared" si="0"/>
        <v>1490</v>
      </c>
    </row>
    <row r="56" spans="1:7" x14ac:dyDescent="0.25">
      <c r="A56" s="55">
        <v>67</v>
      </c>
      <c r="B56" s="55">
        <v>1293</v>
      </c>
      <c r="C56" s="55">
        <v>1251</v>
      </c>
      <c r="E56" s="104">
        <v>67</v>
      </c>
      <c r="F56" s="104">
        <f t="shared" si="1"/>
        <v>-1293</v>
      </c>
      <c r="G56" s="104">
        <f t="shared" si="0"/>
        <v>1251</v>
      </c>
    </row>
    <row r="57" spans="1:7" x14ac:dyDescent="0.25">
      <c r="A57" s="55">
        <v>68</v>
      </c>
      <c r="B57" s="55">
        <v>1012</v>
      </c>
      <c r="C57" s="55">
        <v>820</v>
      </c>
      <c r="E57" s="104">
        <v>68</v>
      </c>
      <c r="F57" s="104">
        <f t="shared" si="1"/>
        <v>-1012</v>
      </c>
      <c r="G57" s="104">
        <f t="shared" si="0"/>
        <v>820</v>
      </c>
    </row>
    <row r="58" spans="1:7" x14ac:dyDescent="0.25">
      <c r="A58" s="55">
        <v>69</v>
      </c>
      <c r="B58" s="55">
        <v>856</v>
      </c>
      <c r="C58" s="55">
        <v>575</v>
      </c>
      <c r="E58" s="104">
        <v>69</v>
      </c>
      <c r="F58" s="104">
        <f t="shared" si="1"/>
        <v>-856</v>
      </c>
      <c r="G58" s="104">
        <f t="shared" si="0"/>
        <v>575</v>
      </c>
    </row>
  </sheetData>
  <pageMargins left="0.7" right="0.7" top="0.75" bottom="0.75" header="0.3" footer="0.3"/>
  <pageSetup paperSize="9" orientation="portrait" r:id="rId1"/>
  <headerFooter>
    <oddFooter>&amp;L&amp;1#&amp;"Calibri"&amp;10&amp;KA80000Interne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E15"/>
  <sheetViews>
    <sheetView zoomScale="110" zoomScaleNormal="110" workbookViewId="0">
      <selection activeCell="D5" sqref="D5"/>
    </sheetView>
  </sheetViews>
  <sheetFormatPr baseColWidth="10" defaultRowHeight="15" x14ac:dyDescent="0.25"/>
  <cols>
    <col min="1" max="1" width="33.85546875" style="1" customWidth="1"/>
    <col min="2" max="16384" width="11.42578125" style="1"/>
  </cols>
  <sheetData>
    <row r="1" spans="1:5" ht="15.75" x14ac:dyDescent="0.25">
      <c r="A1" s="62" t="s">
        <v>59</v>
      </c>
      <c r="B1" s="63"/>
      <c r="C1" s="63"/>
      <c r="D1" s="63"/>
      <c r="E1" s="63"/>
    </row>
    <row r="3" spans="1:5" x14ac:dyDescent="0.25">
      <c r="A3" s="76" t="s">
        <v>26</v>
      </c>
      <c r="B3" s="75" t="s">
        <v>23</v>
      </c>
      <c r="C3" s="42" t="s">
        <v>41</v>
      </c>
    </row>
    <row r="4" spans="1:5" ht="6.75" customHeight="1" x14ac:dyDescent="0.25">
      <c r="A4" s="43"/>
      <c r="B4" s="39"/>
      <c r="C4" s="29"/>
    </row>
    <row r="5" spans="1:5" x14ac:dyDescent="0.25">
      <c r="A5" s="21" t="s">
        <v>33</v>
      </c>
      <c r="B5" s="22">
        <v>0.43830000000000002</v>
      </c>
      <c r="C5" s="40">
        <v>0.468179608616547</v>
      </c>
    </row>
    <row r="6" spans="1:5" ht="24" x14ac:dyDescent="0.25">
      <c r="A6" s="49" t="s">
        <v>40</v>
      </c>
      <c r="B6" s="22">
        <v>0.3125</v>
      </c>
      <c r="C6" s="40">
        <v>0.30730545409091542</v>
      </c>
    </row>
    <row r="7" spans="1:5" x14ac:dyDescent="0.25">
      <c r="A7" s="21" t="s">
        <v>36</v>
      </c>
      <c r="B7" s="22">
        <v>6.2899999999999998E-2</v>
      </c>
      <c r="C7" s="40">
        <v>9.7926417688643214E-2</v>
      </c>
    </row>
    <row r="8" spans="1:5" x14ac:dyDescent="0.25">
      <c r="A8" s="21" t="s">
        <v>35</v>
      </c>
      <c r="B8" s="22">
        <v>6.4600000000000005E-2</v>
      </c>
      <c r="C8" s="40">
        <v>2.8585714087304342E-2</v>
      </c>
    </row>
    <row r="9" spans="1:5" x14ac:dyDescent="0.25">
      <c r="A9" s="21" t="s">
        <v>34</v>
      </c>
      <c r="B9" s="22">
        <v>6.4699999999999994E-2</v>
      </c>
      <c r="C9" s="40">
        <v>2.9470424021888583E-2</v>
      </c>
    </row>
    <row r="10" spans="1:5" x14ac:dyDescent="0.25">
      <c r="A10" s="21" t="s">
        <v>37</v>
      </c>
      <c r="B10" s="22">
        <v>2.0799999999999999E-2</v>
      </c>
      <c r="C10" s="40">
        <v>2.9425980194719519E-2</v>
      </c>
      <c r="E10" s="71"/>
    </row>
    <row r="11" spans="1:5" x14ac:dyDescent="0.25">
      <c r="A11" s="21" t="s">
        <v>38</v>
      </c>
      <c r="B11" s="22">
        <v>1.0200000000000001E-2</v>
      </c>
      <c r="C11" s="40">
        <v>7.4290634852293719E-3</v>
      </c>
    </row>
    <row r="12" spans="1:5" x14ac:dyDescent="0.25">
      <c r="A12" s="21" t="s">
        <v>39</v>
      </c>
      <c r="B12" s="22">
        <v>2.5999999999999999E-2</v>
      </c>
      <c r="C12" s="40">
        <v>3.1677337814752571E-2</v>
      </c>
    </row>
    <row r="13" spans="1:5" x14ac:dyDescent="0.25">
      <c r="A13" s="72" t="s">
        <v>2</v>
      </c>
      <c r="B13" s="73">
        <v>1.0001</v>
      </c>
      <c r="C13" s="73">
        <v>1</v>
      </c>
    </row>
    <row r="15" spans="1:5" ht="15.75" x14ac:dyDescent="0.25">
      <c r="A15" s="56" t="s">
        <v>48</v>
      </c>
    </row>
  </sheetData>
  <sortState xmlns:xlrd2="http://schemas.microsoft.com/office/spreadsheetml/2017/richdata2" ref="A5:C11">
    <sortCondition descending="1" ref="B5:B11"/>
  </sortState>
  <pageMargins left="0.7" right="0.7" top="0.75" bottom="0.75" header="0.3" footer="0.3"/>
  <pageSetup paperSize="9" orientation="portrait" r:id="rId1"/>
  <headerFooter>
    <oddFooter>&amp;L&amp;1#&amp;"Calibri"&amp;10&amp;KA80000Interne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O34"/>
  <sheetViews>
    <sheetView showGridLines="0" zoomScale="120" zoomScaleNormal="120" workbookViewId="0">
      <selection activeCell="D20" sqref="D20"/>
    </sheetView>
  </sheetViews>
  <sheetFormatPr baseColWidth="10" defaultRowHeight="15" x14ac:dyDescent="0.25"/>
  <cols>
    <col min="1" max="1" width="33.42578125" style="35" customWidth="1"/>
    <col min="2" max="2" width="11.28515625" style="33" customWidth="1"/>
    <col min="3" max="3" width="11.42578125" style="33"/>
    <col min="4" max="4" width="7.5703125" style="33" customWidth="1"/>
    <col min="5" max="16384" width="11.42578125" style="33"/>
  </cols>
  <sheetData>
    <row r="1" spans="1:15" ht="15.75" x14ac:dyDescent="0.25">
      <c r="A1" s="62" t="s">
        <v>60</v>
      </c>
      <c r="B1" s="64"/>
      <c r="C1" s="64"/>
      <c r="D1" s="64"/>
      <c r="E1" s="64"/>
    </row>
    <row r="3" spans="1:15" x14ac:dyDescent="0.25">
      <c r="A3" s="74" t="s">
        <v>14</v>
      </c>
      <c r="B3" s="75" t="s">
        <v>23</v>
      </c>
      <c r="C3" s="42" t="s">
        <v>28</v>
      </c>
      <c r="D3" s="69" t="s">
        <v>4</v>
      </c>
    </row>
    <row r="4" spans="1:15" x14ac:dyDescent="0.25">
      <c r="A4" s="59" t="s">
        <v>15</v>
      </c>
      <c r="B4" s="110">
        <v>1.4411408599756628</v>
      </c>
      <c r="C4" s="110">
        <v>1.0495497006645462</v>
      </c>
      <c r="D4" s="110">
        <v>2.4906905606402088</v>
      </c>
    </row>
    <row r="5" spans="1:15" x14ac:dyDescent="0.25">
      <c r="A5" s="59" t="s">
        <v>16</v>
      </c>
      <c r="B5" s="110">
        <v>1.793635708481798</v>
      </c>
      <c r="C5" s="110">
        <v>1.195529836026036</v>
      </c>
      <c r="D5" s="110">
        <v>2.9891655445078338</v>
      </c>
    </row>
    <row r="6" spans="1:15" x14ac:dyDescent="0.25">
      <c r="A6" s="59" t="s">
        <v>8</v>
      </c>
      <c r="B6" s="110">
        <v>1.4858237105533076</v>
      </c>
      <c r="C6" s="110">
        <v>1.1386397549536691</v>
      </c>
      <c r="D6" s="110">
        <v>2.6244634655069765</v>
      </c>
      <c r="O6" s="88"/>
    </row>
    <row r="7" spans="1:15" x14ac:dyDescent="0.25">
      <c r="A7" s="59" t="s">
        <v>17</v>
      </c>
      <c r="B7" s="110">
        <v>1.657480256799615</v>
      </c>
      <c r="C7" s="110">
        <v>1.0854192276262518</v>
      </c>
      <c r="D7" s="110">
        <v>2.742899484425867</v>
      </c>
    </row>
    <row r="8" spans="1:15" x14ac:dyDescent="0.25">
      <c r="A8" s="59" t="s">
        <v>9</v>
      </c>
      <c r="B8" s="110">
        <v>1.4197662666723605</v>
      </c>
      <c r="C8" s="110">
        <v>0.69294387268508628</v>
      </c>
      <c r="D8" s="110">
        <v>2.1127101393574468</v>
      </c>
    </row>
    <row r="9" spans="1:15" x14ac:dyDescent="0.25">
      <c r="A9" s="59" t="s">
        <v>18</v>
      </c>
      <c r="B9" s="110">
        <v>1.613228574993411</v>
      </c>
      <c r="C9" s="110">
        <v>1.0029193159185956</v>
      </c>
      <c r="D9" s="110">
        <v>2.6161478909120066</v>
      </c>
    </row>
    <row r="10" spans="1:15" x14ac:dyDescent="0.25">
      <c r="A10" s="59" t="s">
        <v>19</v>
      </c>
      <c r="B10" s="110">
        <v>1.4723534731821393</v>
      </c>
      <c r="C10" s="110">
        <v>1.0400794422456112</v>
      </c>
      <c r="D10" s="110">
        <v>2.51243291542775</v>
      </c>
    </row>
    <row r="11" spans="1:15" x14ac:dyDescent="0.25">
      <c r="A11" s="59" t="s">
        <v>12</v>
      </c>
      <c r="B11" s="110">
        <v>1.2646481103707019</v>
      </c>
      <c r="C11" s="110">
        <v>0.79047283373676636</v>
      </c>
      <c r="D11" s="110">
        <v>2.0551209441074683</v>
      </c>
    </row>
    <row r="12" spans="1:15" x14ac:dyDescent="0.25">
      <c r="A12" s="59" t="s">
        <v>20</v>
      </c>
      <c r="B12" s="110">
        <v>1.6265790137722891</v>
      </c>
      <c r="C12" s="110">
        <v>1.1575138309261046</v>
      </c>
      <c r="D12" s="110">
        <v>2.7840928446983937</v>
      </c>
    </row>
    <row r="13" spans="1:15" x14ac:dyDescent="0.25">
      <c r="A13" s="59" t="s">
        <v>21</v>
      </c>
      <c r="B13" s="110">
        <v>1.5383696391295774</v>
      </c>
      <c r="C13" s="110">
        <v>1.0504937102775365</v>
      </c>
      <c r="D13" s="110">
        <v>2.5888633494071138</v>
      </c>
    </row>
    <row r="14" spans="1:15" x14ac:dyDescent="0.25">
      <c r="A14" s="59" t="s">
        <v>22</v>
      </c>
      <c r="B14" s="110">
        <v>1.2804939514063667</v>
      </c>
      <c r="C14" s="110">
        <v>0.87379046566918084</v>
      </c>
      <c r="D14" s="110">
        <v>2.1542844170755475</v>
      </c>
    </row>
    <row r="15" spans="1:15" x14ac:dyDescent="0.25">
      <c r="A15" s="59" t="s">
        <v>10</v>
      </c>
      <c r="B15" s="110">
        <v>1.3513243756887525</v>
      </c>
      <c r="C15" s="110">
        <v>1.0126359398744851</v>
      </c>
      <c r="D15" s="110">
        <v>2.3639603155632378</v>
      </c>
    </row>
    <row r="16" spans="1:15" x14ac:dyDescent="0.25">
      <c r="A16" s="59" t="s">
        <v>13</v>
      </c>
      <c r="B16" s="110">
        <v>1.3009072902008898</v>
      </c>
      <c r="C16" s="110">
        <v>0.72884373550776527</v>
      </c>
      <c r="D16" s="110">
        <v>2.0297510257086553</v>
      </c>
    </row>
    <row r="17" spans="1:5" x14ac:dyDescent="0.25">
      <c r="A17" s="59" t="s">
        <v>56</v>
      </c>
      <c r="B17" s="110">
        <v>1.1831481224810374</v>
      </c>
      <c r="C17" s="110">
        <v>1.5364483543003433</v>
      </c>
      <c r="D17" s="110">
        <v>2.7195964767813807</v>
      </c>
    </row>
    <row r="18" spans="1:5" x14ac:dyDescent="0.25">
      <c r="C18" s="34"/>
      <c r="D18" s="34"/>
      <c r="E18" s="34"/>
    </row>
    <row r="19" spans="1:5" x14ac:dyDescent="0.25">
      <c r="C19" s="34"/>
      <c r="D19" s="34"/>
      <c r="E19" s="34"/>
    </row>
    <row r="20" spans="1:5" x14ac:dyDescent="0.25">
      <c r="C20" s="34"/>
      <c r="D20" s="34"/>
      <c r="E20" s="34"/>
    </row>
    <row r="21" spans="1:5" x14ac:dyDescent="0.25">
      <c r="B21" s="109"/>
      <c r="C21" s="109"/>
      <c r="D21" s="109"/>
      <c r="E21" s="34"/>
    </row>
    <row r="22" spans="1:5" x14ac:dyDescent="0.25">
      <c r="A22" s="33"/>
      <c r="B22" s="109"/>
      <c r="C22" s="109"/>
      <c r="D22" s="109"/>
    </row>
    <row r="23" spans="1:5" x14ac:dyDescent="0.25">
      <c r="A23" s="33"/>
      <c r="B23" s="109"/>
      <c r="C23" s="109"/>
      <c r="D23" s="109"/>
    </row>
    <row r="24" spans="1:5" x14ac:dyDescent="0.25">
      <c r="A24" s="33"/>
      <c r="B24" s="109"/>
      <c r="C24" s="109"/>
      <c r="D24" s="109"/>
    </row>
    <row r="25" spans="1:5" x14ac:dyDescent="0.25">
      <c r="A25" s="33"/>
      <c r="B25" s="109"/>
      <c r="C25" s="109"/>
      <c r="D25" s="109"/>
    </row>
    <row r="26" spans="1:5" x14ac:dyDescent="0.25">
      <c r="A26" s="33"/>
      <c r="B26" s="109"/>
      <c r="C26" s="109"/>
      <c r="D26" s="109"/>
    </row>
    <row r="27" spans="1:5" x14ac:dyDescent="0.25">
      <c r="B27" s="109"/>
      <c r="C27" s="109"/>
      <c r="D27" s="109"/>
    </row>
    <row r="28" spans="1:5" x14ac:dyDescent="0.25">
      <c r="B28" s="109"/>
      <c r="C28" s="109"/>
      <c r="D28" s="109"/>
    </row>
    <row r="29" spans="1:5" x14ac:dyDescent="0.25">
      <c r="B29" s="109"/>
      <c r="C29" s="109"/>
      <c r="D29" s="109"/>
    </row>
    <row r="30" spans="1:5" x14ac:dyDescent="0.25">
      <c r="B30" s="109"/>
      <c r="C30" s="109"/>
      <c r="D30" s="109"/>
    </row>
    <row r="31" spans="1:5" x14ac:dyDescent="0.25">
      <c r="B31" s="109"/>
      <c r="C31" s="109"/>
      <c r="D31" s="109"/>
    </row>
    <row r="32" spans="1:5" x14ac:dyDescent="0.25">
      <c r="B32" s="109"/>
      <c r="C32" s="109"/>
      <c r="D32" s="109"/>
    </row>
    <row r="33" spans="2:4" x14ac:dyDescent="0.25">
      <c r="B33" s="109"/>
      <c r="C33" s="109"/>
      <c r="D33" s="109"/>
    </row>
    <row r="34" spans="2:4" x14ac:dyDescent="0.25">
      <c r="B34" s="109"/>
      <c r="C34" s="109"/>
      <c r="D34" s="109"/>
    </row>
  </sheetData>
  <pageMargins left="0.7" right="0.7" top="0.75" bottom="0.75" header="0.3" footer="0.3"/>
  <pageSetup paperSize="9" orientation="portrait" r:id="rId1"/>
  <headerFooter>
    <oddFooter>&amp;L&amp;1#&amp;"Calibri"&amp;10&amp;KA80000Interne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E502F-82AA-46A7-BB90-8B0752281274}">
  <sheetPr>
    <tabColor rgb="FF7030A0"/>
  </sheetPr>
  <dimension ref="A1:G10"/>
  <sheetViews>
    <sheetView showGridLines="0" zoomScaleNormal="100" workbookViewId="0">
      <selection activeCell="F29" sqref="F29"/>
    </sheetView>
  </sheetViews>
  <sheetFormatPr baseColWidth="10" defaultColWidth="11.42578125" defaultRowHeight="12.75" x14ac:dyDescent="0.2"/>
  <cols>
    <col min="1" max="1" width="11.28515625" style="8" customWidth="1"/>
    <col min="2" max="2" width="53" style="8" customWidth="1"/>
    <col min="3" max="3" width="15.85546875" style="8" customWidth="1"/>
    <col min="4" max="4" width="15.140625" style="8" customWidth="1"/>
    <col min="5" max="5" width="25" style="8" bestFit="1" customWidth="1"/>
    <col min="6" max="16384" width="11.42578125" style="8"/>
  </cols>
  <sheetData>
    <row r="1" spans="1:7" ht="21.75" customHeight="1" x14ac:dyDescent="0.25">
      <c r="A1" s="111" t="s">
        <v>67</v>
      </c>
      <c r="B1" s="68"/>
    </row>
    <row r="2" spans="1:7" ht="21.75" customHeight="1" x14ac:dyDescent="0.25">
      <c r="A2" s="58"/>
    </row>
    <row r="3" spans="1:7" s="10" customFormat="1" ht="21.75" customHeight="1" x14ac:dyDescent="0.25">
      <c r="B3" s="7"/>
    </row>
    <row r="4" spans="1:7" s="10" customFormat="1" ht="17.100000000000001" customHeight="1" x14ac:dyDescent="0.25">
      <c r="B4" s="7"/>
    </row>
    <row r="5" spans="1:7" s="112" customFormat="1" ht="39.75" customHeight="1" x14ac:dyDescent="0.25">
      <c r="B5" s="113"/>
      <c r="C5" s="114" t="s">
        <v>23</v>
      </c>
      <c r="D5" s="114" t="s">
        <v>28</v>
      </c>
      <c r="E5" s="114" t="s">
        <v>66</v>
      </c>
    </row>
    <row r="6" spans="1:7" s="115" customFormat="1" ht="33" customHeight="1" x14ac:dyDescent="0.25">
      <c r="B6" s="116" t="s">
        <v>68</v>
      </c>
      <c r="C6" s="117">
        <v>2156</v>
      </c>
      <c r="D6" s="117">
        <v>2245</v>
      </c>
      <c r="E6" s="117">
        <v>2283</v>
      </c>
    </row>
    <row r="7" spans="1:7" x14ac:dyDescent="0.2">
      <c r="A7" s="19"/>
      <c r="B7" s="19"/>
    </row>
    <row r="8" spans="1:7" ht="15" x14ac:dyDescent="0.2">
      <c r="A8" s="19"/>
      <c r="B8" s="19"/>
      <c r="G8" s="118"/>
    </row>
    <row r="9" spans="1:7" x14ac:dyDescent="0.2">
      <c r="B9" s="17"/>
    </row>
    <row r="10" spans="1:7" x14ac:dyDescent="0.2">
      <c r="B10" s="18"/>
    </row>
  </sheetData>
  <printOptions horizontalCentered="1"/>
  <pageMargins left="0.78740157480314965" right="0.78740157480314965" top="0.78740157480314965" bottom="0.78740157480314965" header="0.4921259845" footer="0.4921259845"/>
  <pageSetup paperSize="9" orientation="portrait" r:id="rId1"/>
  <headerFooter alignWithMargins="0">
    <oddFooter>&amp;L&amp;1#&amp;"Calibri"&amp;10&amp;KA80000Interne</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I14"/>
  <sheetViews>
    <sheetView topLeftCell="B1" workbookViewId="0">
      <selection activeCell="D25" sqref="D25"/>
    </sheetView>
  </sheetViews>
  <sheetFormatPr baseColWidth="10" defaultRowHeight="15" x14ac:dyDescent="0.25"/>
  <cols>
    <col min="1" max="1" width="11.42578125" style="1"/>
    <col min="2" max="2" width="30.7109375" style="1" customWidth="1"/>
    <col min="3" max="3" width="11.42578125" style="2" customWidth="1"/>
    <col min="4" max="4" width="7.5703125" style="5" customWidth="1"/>
    <col min="5" max="5" width="11.5703125" style="1" customWidth="1"/>
    <col min="6" max="6" width="8.42578125" style="6" customWidth="1"/>
    <col min="7" max="7" width="30" style="6" bestFit="1" customWidth="1"/>
    <col min="8" max="8" width="11.42578125" style="23"/>
    <col min="9" max="16384" width="11.42578125" style="1"/>
  </cols>
  <sheetData>
    <row r="1" spans="2:9" x14ac:dyDescent="0.2">
      <c r="B1" s="65" t="s">
        <v>61</v>
      </c>
      <c r="C1" s="66"/>
      <c r="D1" s="67"/>
    </row>
    <row r="3" spans="2:9" x14ac:dyDescent="0.25">
      <c r="C3" s="148" t="s">
        <v>23</v>
      </c>
      <c r="D3" s="148"/>
      <c r="E3" s="149" t="s">
        <v>24</v>
      </c>
      <c r="F3" s="149"/>
    </row>
    <row r="4" spans="2:9" ht="30" customHeight="1" x14ac:dyDescent="0.25">
      <c r="B4" s="91" t="s">
        <v>7</v>
      </c>
      <c r="C4" s="93" t="s">
        <v>11</v>
      </c>
      <c r="D4" s="93" t="s">
        <v>46</v>
      </c>
      <c r="E4" s="51" t="s">
        <v>11</v>
      </c>
      <c r="F4" s="51" t="s">
        <v>46</v>
      </c>
    </row>
    <row r="5" spans="2:9" ht="25.5" x14ac:dyDescent="0.25">
      <c r="B5" s="50" t="s">
        <v>44</v>
      </c>
      <c r="C5" s="24">
        <v>1036</v>
      </c>
      <c r="D5" s="86">
        <v>0.48051948051948051</v>
      </c>
      <c r="E5" s="38">
        <v>1090</v>
      </c>
      <c r="F5" s="86">
        <v>0.48552338530066813</v>
      </c>
      <c r="H5" s="52"/>
      <c r="I5" s="53"/>
    </row>
    <row r="6" spans="2:9" x14ac:dyDescent="0.25">
      <c r="B6" s="24" t="s">
        <v>1</v>
      </c>
      <c r="C6" s="24">
        <v>384</v>
      </c>
      <c r="D6" s="86">
        <v>0.17810760667903525</v>
      </c>
      <c r="E6" s="38">
        <v>586</v>
      </c>
      <c r="F6" s="86">
        <v>0.26102449888641427</v>
      </c>
      <c r="H6" s="52"/>
      <c r="I6" s="53"/>
    </row>
    <row r="7" spans="2:9" ht="25.5" x14ac:dyDescent="0.25">
      <c r="B7" s="50" t="s">
        <v>42</v>
      </c>
      <c r="C7" s="24">
        <v>166</v>
      </c>
      <c r="D7" s="86">
        <v>7.6994434137291276E-2</v>
      </c>
      <c r="E7" s="38">
        <v>191</v>
      </c>
      <c r="F7" s="86">
        <v>8.5077951002227176E-2</v>
      </c>
      <c r="H7" s="52"/>
      <c r="I7" s="53"/>
    </row>
    <row r="8" spans="2:9" x14ac:dyDescent="0.25">
      <c r="B8" s="24" t="s">
        <v>6</v>
      </c>
      <c r="C8" s="24">
        <v>336</v>
      </c>
      <c r="D8" s="86">
        <v>0.15584415584415584</v>
      </c>
      <c r="E8" s="38">
        <v>149</v>
      </c>
      <c r="F8" s="86">
        <v>6.6369710467706011E-2</v>
      </c>
      <c r="H8" s="52"/>
      <c r="I8" s="53"/>
    </row>
    <row r="9" spans="2:9" ht="25.5" x14ac:dyDescent="0.25">
      <c r="B9" s="50" t="s">
        <v>43</v>
      </c>
      <c r="C9" s="24">
        <v>77</v>
      </c>
      <c r="D9" s="86">
        <v>3.5714285714285712E-2</v>
      </c>
      <c r="E9" s="38">
        <v>76</v>
      </c>
      <c r="F9" s="86">
        <v>3.3853006681514475E-2</v>
      </c>
      <c r="H9" s="52"/>
      <c r="I9" s="53"/>
    </row>
    <row r="10" spans="2:9" x14ac:dyDescent="0.25">
      <c r="B10" s="24" t="s">
        <v>5</v>
      </c>
      <c r="C10" s="24">
        <v>62</v>
      </c>
      <c r="D10" s="86">
        <v>2.8756957328385901E-2</v>
      </c>
      <c r="E10" s="38">
        <v>45</v>
      </c>
      <c r="F10" s="86">
        <v>2.0044543429844099E-2</v>
      </c>
      <c r="H10" s="52"/>
      <c r="I10" s="53"/>
    </row>
    <row r="11" spans="2:9" ht="25.5" x14ac:dyDescent="0.25">
      <c r="B11" s="50" t="s">
        <v>45</v>
      </c>
      <c r="C11" s="24">
        <v>38</v>
      </c>
      <c r="D11" s="86">
        <v>1.7625231910946195E-2</v>
      </c>
      <c r="E11" s="38">
        <v>25</v>
      </c>
      <c r="F11" s="86">
        <v>1.1135857461024499E-2</v>
      </c>
      <c r="H11" s="52"/>
      <c r="I11" s="53"/>
    </row>
    <row r="12" spans="2:9" x14ac:dyDescent="0.25">
      <c r="B12" s="24" t="s">
        <v>27</v>
      </c>
      <c r="C12" s="24">
        <v>57</v>
      </c>
      <c r="D12" s="86">
        <v>2.6437847866419294E-2</v>
      </c>
      <c r="E12" s="38">
        <v>83</v>
      </c>
      <c r="F12" s="86">
        <v>3.6971046770601333E-2</v>
      </c>
      <c r="H12" s="52"/>
      <c r="I12" s="53"/>
    </row>
    <row r="13" spans="2:9" x14ac:dyDescent="0.25">
      <c r="B13" s="92" t="s">
        <v>25</v>
      </c>
      <c r="C13" s="94">
        <v>2156</v>
      </c>
      <c r="D13" s="95">
        <v>1</v>
      </c>
      <c r="E13" s="25">
        <v>2245</v>
      </c>
      <c r="F13" s="26">
        <v>1</v>
      </c>
    </row>
    <row r="14" spans="2:9" x14ac:dyDescent="0.25">
      <c r="B14" s="23"/>
      <c r="C14" s="6"/>
      <c r="D14" s="23"/>
    </row>
  </sheetData>
  <mergeCells count="2">
    <mergeCell ref="C3:D3"/>
    <mergeCell ref="E3:F3"/>
  </mergeCells>
  <pageMargins left="0.7" right="0.7" top="0.75" bottom="0.75" header="0.3" footer="0.3"/>
  <pageSetup paperSize="9" orientation="portrait" r:id="rId1"/>
  <headerFooter>
    <oddFooter>&amp;L&amp;1#&amp;"Calibri"&amp;10&amp;KA80000Interne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vt:i4>
      </vt:variant>
    </vt:vector>
  </HeadingPairs>
  <TitlesOfParts>
    <vt:vector size="13" baseType="lpstr">
      <vt:lpstr>Champs de l'étude</vt:lpstr>
      <vt:lpstr>Effectifs des personnels</vt:lpstr>
      <vt:lpstr>Evolution effectifs agents</vt:lpstr>
      <vt:lpstr>Pyramide des ages fonctionnaire</vt:lpstr>
      <vt:lpstr>Pyramide des ages salariés</vt:lpstr>
      <vt:lpstr>Cotisants par type d'employeurs</vt:lpstr>
      <vt:lpstr>Poids des actifs</vt:lpstr>
      <vt:lpstr>Effectif employeurs</vt:lpstr>
      <vt:lpstr>Types d'employeurs</vt:lpstr>
      <vt:lpstr>Evolution du nb d'employeurs</vt:lpstr>
      <vt:lpstr>Région des employeurs</vt:lpstr>
      <vt:lpstr>nb employeurs pour 100 000 hbts</vt:lpstr>
      <vt:lpstr>'Evolution du nb d''employeurs'!Zone_d_impression</vt:lpstr>
    </vt:vector>
  </TitlesOfParts>
  <Company>ICDC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Belliard, Karine</dc:creator>
  <cp:lastModifiedBy>Gautier, Loïc</cp:lastModifiedBy>
  <cp:lastPrinted>2018-05-18T06:42:12Z</cp:lastPrinted>
  <dcterms:created xsi:type="dcterms:W3CDTF">2014-03-24T08:50:15Z</dcterms:created>
  <dcterms:modified xsi:type="dcterms:W3CDTF">2024-09-20T08:17:23Z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26b0da4-3db3-477f-aae7-ffa237cfc891_Enabled">
    <vt:lpwstr>True</vt:lpwstr>
  </property>
  <property fmtid="{D5CDD505-2E9C-101B-9397-08002B2CF9AE}" pid="3" name="MSIP_Label_526b0da4-3db3-477f-aae7-ffa237cfc891_SiteId">
    <vt:lpwstr>6eab6365-8194-49c6-a4d0-e2d1a0fbeb74</vt:lpwstr>
  </property>
  <property fmtid="{D5CDD505-2E9C-101B-9397-08002B2CF9AE}" pid="4" name="MSIP_Label_526b0da4-3db3-477f-aae7-ffa237cfc891_Owner">
    <vt:lpwstr>Clemence.Darrigade@caissedesdepots.fr</vt:lpwstr>
  </property>
  <property fmtid="{D5CDD505-2E9C-101B-9397-08002B2CF9AE}" pid="5" name="MSIP_Label_526b0da4-3db3-477f-aae7-ffa237cfc891_SetDate">
    <vt:lpwstr>2019-07-09T13:44:58.8028887Z</vt:lpwstr>
  </property>
  <property fmtid="{D5CDD505-2E9C-101B-9397-08002B2CF9AE}" pid="6" name="MSIP_Label_526b0da4-3db3-477f-aae7-ffa237cfc891_Name">
    <vt:lpwstr>CDC-Interne</vt:lpwstr>
  </property>
  <property fmtid="{D5CDD505-2E9C-101B-9397-08002B2CF9AE}" pid="7" name="MSIP_Label_526b0da4-3db3-477f-aae7-ffa237cfc891_Application">
    <vt:lpwstr>Microsoft Azure Information Protection</vt:lpwstr>
  </property>
  <property fmtid="{D5CDD505-2E9C-101B-9397-08002B2CF9AE}" pid="8" name="MSIP_Label_526b0da4-3db3-477f-aae7-ffa237cfc891_Extended_MSFT_Method">
    <vt:lpwstr>Automatic</vt:lpwstr>
  </property>
  <property fmtid="{D5CDD505-2E9C-101B-9397-08002B2CF9AE}" pid="9" name="MSIP_Label_1387ec98-8aff-418c-9455-dc857e1ea7dc_Enabled">
    <vt:lpwstr>true</vt:lpwstr>
  </property>
  <property fmtid="{D5CDD505-2E9C-101B-9397-08002B2CF9AE}" pid="10" name="MSIP_Label_1387ec98-8aff-418c-9455-dc857e1ea7dc_SetDate">
    <vt:lpwstr>2022-06-30T08:57:39Z</vt:lpwstr>
  </property>
  <property fmtid="{D5CDD505-2E9C-101B-9397-08002B2CF9AE}" pid="11" name="MSIP_Label_1387ec98-8aff-418c-9455-dc857e1ea7dc_Method">
    <vt:lpwstr>Standard</vt:lpwstr>
  </property>
  <property fmtid="{D5CDD505-2E9C-101B-9397-08002B2CF9AE}" pid="12" name="MSIP_Label_1387ec98-8aff-418c-9455-dc857e1ea7dc_Name">
    <vt:lpwstr>1387ec98-8aff-418c-9455-dc857e1ea7dc</vt:lpwstr>
  </property>
  <property fmtid="{D5CDD505-2E9C-101B-9397-08002B2CF9AE}" pid="13" name="MSIP_Label_1387ec98-8aff-418c-9455-dc857e1ea7dc_SiteId">
    <vt:lpwstr>6eab6365-8194-49c6-a4d0-e2d1a0fbeb74</vt:lpwstr>
  </property>
  <property fmtid="{D5CDD505-2E9C-101B-9397-08002B2CF9AE}" pid="14" name="MSIP_Label_1387ec98-8aff-418c-9455-dc857e1ea7dc_ActionId">
    <vt:lpwstr>26052e2e-59fb-4e6a-a87b-da7e5db3cf70</vt:lpwstr>
  </property>
  <property fmtid="{D5CDD505-2E9C-101B-9397-08002B2CF9AE}" pid="15" name="MSIP_Label_1387ec98-8aff-418c-9455-dc857e1ea7dc_ContentBits">
    <vt:lpwstr>2</vt:lpwstr>
  </property>
</Properties>
</file>